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간호 홈페이지 수정(교과과정표)\"/>
    </mc:Choice>
  </mc:AlternateContent>
  <xr:revisionPtr revIDLastSave="0" documentId="13_ncr:1_{7C72D323-1347-4CF7-BB9C-54A3CC3BF643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2023교과과정표" sheetId="1" r:id="rId1"/>
  </sheets>
  <definedNames>
    <definedName name="_xlnm.Print_Area" localSheetId="0">'2023교과과정표'!$A$1:$AF$133</definedName>
    <definedName name="_xlnm.Print_Titles" localSheetId="0">'2023교과과정표'!$1:$6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95" i="1" l="1"/>
  <c r="W95" i="1"/>
  <c r="V95" i="1"/>
  <c r="T95" i="1"/>
  <c r="R95" i="1"/>
  <c r="S95" i="1"/>
  <c r="Q95" i="1"/>
  <c r="AD29" i="1" l="1"/>
  <c r="AC29" i="1"/>
  <c r="AD27" i="1" l="1"/>
  <c r="AC27" i="1"/>
  <c r="AC30" i="1" l="1"/>
  <c r="AD31" i="1" l="1"/>
  <c r="AE28" i="1"/>
  <c r="AD28" i="1"/>
  <c r="AC28" i="1"/>
  <c r="AE26" i="1"/>
  <c r="AD26" i="1"/>
  <c r="AC26" i="1"/>
  <c r="AE25" i="1"/>
  <c r="AD25" i="1"/>
  <c r="AC25" i="1"/>
  <c r="AE24" i="1"/>
  <c r="AD24" i="1"/>
  <c r="AC24" i="1"/>
  <c r="AE23" i="1"/>
  <c r="AD23" i="1"/>
  <c r="AC23" i="1"/>
  <c r="AE22" i="1"/>
  <c r="AD22" i="1"/>
  <c r="AC22" i="1"/>
  <c r="AE21" i="1"/>
  <c r="AD21" i="1"/>
  <c r="AC21" i="1"/>
  <c r="AE19" i="1"/>
  <c r="AD19" i="1"/>
  <c r="AC19" i="1"/>
  <c r="AE18" i="1"/>
  <c r="AD18" i="1"/>
  <c r="AC18" i="1"/>
  <c r="AE17" i="1"/>
  <c r="AD17" i="1"/>
  <c r="AC17" i="1"/>
  <c r="AE14" i="1"/>
  <c r="AD14" i="1"/>
  <c r="AC14" i="1"/>
  <c r="AE32" i="1" l="1"/>
  <c r="F95" i="1"/>
  <c r="G95" i="1"/>
  <c r="H95" i="1"/>
  <c r="I95" i="1"/>
  <c r="J95" i="1"/>
  <c r="K95" i="1"/>
  <c r="L95" i="1"/>
  <c r="M95" i="1"/>
  <c r="N95" i="1"/>
  <c r="O95" i="1"/>
  <c r="P95" i="1"/>
  <c r="U95" i="1"/>
  <c r="X95" i="1"/>
  <c r="Z95" i="1"/>
  <c r="AA95" i="1"/>
  <c r="AB95" i="1"/>
  <c r="E95" i="1"/>
  <c r="AJ18" i="1"/>
  <c r="AH18" i="1"/>
  <c r="F112" i="1" l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E67" i="1" l="1"/>
  <c r="AD67" i="1"/>
  <c r="AC67" i="1"/>
  <c r="E112" i="1" l="1"/>
  <c r="F127" i="1" l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E127" i="1"/>
  <c r="E127" i="1"/>
  <c r="AD125" i="1"/>
  <c r="AE64" i="1"/>
  <c r="AE65" i="1"/>
  <c r="AE66" i="1"/>
  <c r="AE68" i="1"/>
  <c r="AE69" i="1"/>
  <c r="AE70" i="1"/>
  <c r="AE71" i="1"/>
  <c r="AE72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D64" i="1"/>
  <c r="AD65" i="1"/>
  <c r="AD66" i="1"/>
  <c r="AD68" i="1"/>
  <c r="AD69" i="1"/>
  <c r="AD70" i="1"/>
  <c r="AD71" i="1"/>
  <c r="AD72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C64" i="1"/>
  <c r="AC65" i="1"/>
  <c r="AC66" i="1"/>
  <c r="AC68" i="1"/>
  <c r="AC69" i="1"/>
  <c r="AC70" i="1"/>
  <c r="AC71" i="1"/>
  <c r="AC72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B42" i="1"/>
  <c r="AB113" i="1" s="1"/>
  <c r="AA42" i="1"/>
  <c r="AA113" i="1" s="1"/>
  <c r="Z42" i="1"/>
  <c r="Z113" i="1" s="1"/>
  <c r="Y42" i="1"/>
  <c r="Y113" i="1" s="1"/>
  <c r="X42" i="1"/>
  <c r="X113" i="1" s="1"/>
  <c r="W42" i="1"/>
  <c r="W113" i="1" s="1"/>
  <c r="V42" i="1"/>
  <c r="V113" i="1" s="1"/>
  <c r="U42" i="1"/>
  <c r="U113" i="1" s="1"/>
  <c r="T42" i="1"/>
  <c r="T113" i="1" s="1"/>
  <c r="S42" i="1"/>
  <c r="S113" i="1" s="1"/>
  <c r="R42" i="1"/>
  <c r="R113" i="1" s="1"/>
  <c r="Q42" i="1"/>
  <c r="Q113" i="1" s="1"/>
  <c r="P42" i="1"/>
  <c r="P113" i="1" s="1"/>
  <c r="O42" i="1"/>
  <c r="O113" i="1" s="1"/>
  <c r="N42" i="1"/>
  <c r="N113" i="1" s="1"/>
  <c r="M42" i="1"/>
  <c r="M113" i="1" s="1"/>
  <c r="L42" i="1"/>
  <c r="L113" i="1" s="1"/>
  <c r="K42" i="1"/>
  <c r="K113" i="1" s="1"/>
  <c r="J42" i="1"/>
  <c r="J113" i="1" s="1"/>
  <c r="I42" i="1"/>
  <c r="I113" i="1" s="1"/>
  <c r="H42" i="1"/>
  <c r="H113" i="1" s="1"/>
  <c r="G42" i="1"/>
  <c r="G113" i="1" s="1"/>
  <c r="F42" i="1"/>
  <c r="F113" i="1" s="1"/>
  <c r="E42" i="1"/>
  <c r="F32" i="1"/>
  <c r="G32" i="1"/>
  <c r="H32" i="1"/>
  <c r="I32" i="1"/>
  <c r="J32" i="1"/>
  <c r="L32" i="1"/>
  <c r="U32" i="1"/>
  <c r="X32" i="1"/>
  <c r="AA32" i="1"/>
  <c r="AE41" i="1"/>
  <c r="AD41" i="1"/>
  <c r="AC41" i="1"/>
  <c r="AE40" i="1"/>
  <c r="AD40" i="1"/>
  <c r="AC40" i="1"/>
  <c r="AE39" i="1"/>
  <c r="AD39" i="1"/>
  <c r="AC39" i="1"/>
  <c r="AE38" i="1"/>
  <c r="AD38" i="1"/>
  <c r="AC38" i="1"/>
  <c r="AE37" i="1"/>
  <c r="AD37" i="1"/>
  <c r="AC37" i="1"/>
  <c r="AE36" i="1"/>
  <c r="AD36" i="1"/>
  <c r="AC36" i="1"/>
  <c r="AE35" i="1"/>
  <c r="AD35" i="1"/>
  <c r="AC35" i="1"/>
  <c r="AE34" i="1"/>
  <c r="AD34" i="1"/>
  <c r="AC34" i="1"/>
  <c r="AE12" i="1"/>
  <c r="AE11" i="1"/>
  <c r="AC12" i="1"/>
  <c r="AD12" i="1"/>
  <c r="AC9" i="1"/>
  <c r="AC10" i="1"/>
  <c r="AC11" i="1"/>
  <c r="AC95" i="1" l="1"/>
  <c r="AE95" i="1"/>
  <c r="AD95" i="1"/>
  <c r="AE42" i="1"/>
  <c r="AD32" i="1"/>
  <c r="AD42" i="1"/>
  <c r="AC42" i="1"/>
  <c r="AC32" i="1"/>
  <c r="V13" i="1"/>
  <c r="U13" i="1"/>
  <c r="T13" i="1"/>
  <c r="S13" i="1"/>
  <c r="R13" i="1"/>
  <c r="Q13" i="1"/>
  <c r="AB13" i="1"/>
  <c r="AA13" i="1"/>
  <c r="Z13" i="1"/>
  <c r="Y13" i="1"/>
  <c r="X13" i="1"/>
  <c r="W13" i="1"/>
  <c r="W33" i="1" l="1"/>
  <c r="W128" i="1" s="1"/>
  <c r="W131" i="1" s="1"/>
  <c r="Y33" i="1"/>
  <c r="Y128" i="1" s="1"/>
  <c r="Y131" i="1" s="1"/>
  <c r="Q33" i="1"/>
  <c r="Q128" i="1" s="1"/>
  <c r="Q131" i="1" s="1"/>
  <c r="U33" i="1"/>
  <c r="U128" i="1" s="1"/>
  <c r="U131" i="1" s="1"/>
  <c r="AA33" i="1"/>
  <c r="AA128" i="1" s="1"/>
  <c r="AA131" i="1" s="1"/>
  <c r="X33" i="1"/>
  <c r="X128" i="1" s="1"/>
  <c r="X131" i="1" s="1"/>
  <c r="AB33" i="1"/>
  <c r="AB128" i="1" s="1"/>
  <c r="AB131" i="1" s="1"/>
  <c r="R33" i="1"/>
  <c r="R128" i="1" s="1"/>
  <c r="R131" i="1" s="1"/>
  <c r="V33" i="1"/>
  <c r="V128" i="1" s="1"/>
  <c r="V131" i="1" s="1"/>
  <c r="S33" i="1"/>
  <c r="S128" i="1" s="1"/>
  <c r="S131" i="1" s="1"/>
  <c r="Z33" i="1"/>
  <c r="T33" i="1"/>
  <c r="T128" i="1" s="1"/>
  <c r="T131" i="1" s="1"/>
  <c r="AC7" i="1"/>
  <c r="AD7" i="1"/>
  <c r="AE7" i="1"/>
  <c r="AD9" i="1"/>
  <c r="AE9" i="1"/>
  <c r="AD10" i="1"/>
  <c r="AE10" i="1"/>
  <c r="AD11" i="1"/>
  <c r="E13" i="1"/>
  <c r="F13" i="1"/>
  <c r="G13" i="1"/>
  <c r="H13" i="1"/>
  <c r="I13" i="1"/>
  <c r="J13" i="1"/>
  <c r="K13" i="1"/>
  <c r="L13" i="1"/>
  <c r="M13" i="1"/>
  <c r="M33" i="1" s="1"/>
  <c r="N13" i="1"/>
  <c r="O13" i="1"/>
  <c r="P13" i="1"/>
  <c r="E32" i="1"/>
  <c r="AC96" i="1"/>
  <c r="AD96" i="1"/>
  <c r="AE96" i="1"/>
  <c r="AC97" i="1"/>
  <c r="AD97" i="1"/>
  <c r="AE97" i="1"/>
  <c r="AC98" i="1"/>
  <c r="AD98" i="1"/>
  <c r="AE98" i="1"/>
  <c r="AC99" i="1"/>
  <c r="AD99" i="1"/>
  <c r="AE99" i="1"/>
  <c r="AC100" i="1"/>
  <c r="AD100" i="1"/>
  <c r="AE100" i="1"/>
  <c r="AE102" i="1"/>
  <c r="AE103" i="1"/>
  <c r="AE111" i="1"/>
  <c r="AD126" i="1"/>
  <c r="AD127" i="1" s="1"/>
  <c r="AD112" i="1" l="1"/>
  <c r="AE112" i="1"/>
  <c r="AE113" i="1" s="1"/>
  <c r="AC112" i="1"/>
  <c r="AE13" i="1"/>
  <c r="AE33" i="1" s="1"/>
  <c r="AE128" i="1" s="1"/>
  <c r="AE131" i="1" s="1"/>
  <c r="O33" i="1"/>
  <c r="O128" i="1" s="1"/>
  <c r="O131" i="1" s="1"/>
  <c r="G33" i="1"/>
  <c r="G128" i="1" s="1"/>
  <c r="G131" i="1" s="1"/>
  <c r="AD13" i="1"/>
  <c r="AD33" i="1" s="1"/>
  <c r="AD128" i="1" s="1"/>
  <c r="AD131" i="1" s="1"/>
  <c r="AC13" i="1"/>
  <c r="AC33" i="1" s="1"/>
  <c r="AC128" i="1" s="1"/>
  <c r="AC131" i="1" s="1"/>
  <c r="F33" i="1"/>
  <c r="F128" i="1" s="1"/>
  <c r="F131" i="1" s="1"/>
  <c r="M128" i="1"/>
  <c r="M131" i="1" s="1"/>
  <c r="Z128" i="1"/>
  <c r="Z131" i="1" s="1"/>
  <c r="I33" i="1"/>
  <c r="I128" i="1" s="1"/>
  <c r="I131" i="1" s="1"/>
  <c r="E33" i="1"/>
  <c r="E128" i="1" s="1"/>
  <c r="E131" i="1" s="1"/>
  <c r="K33" i="1"/>
  <c r="L33" i="1"/>
  <c r="H33" i="1"/>
  <c r="P33" i="1"/>
  <c r="N33" i="1"/>
  <c r="J33" i="1"/>
  <c r="E132" i="1" l="1"/>
  <c r="J128" i="1"/>
  <c r="J131" i="1" s="1"/>
  <c r="N128" i="1"/>
  <c r="N131" i="1" s="1"/>
  <c r="P128" i="1"/>
  <c r="P131" i="1" s="1"/>
  <c r="L128" i="1"/>
  <c r="L131" i="1" s="1"/>
  <c r="K128" i="1"/>
  <c r="K131" i="1" s="1"/>
  <c r="H128" i="1"/>
  <c r="H131" i="1" s="1"/>
  <c r="E113" i="1"/>
  <c r="AD113" i="1"/>
  <c r="AC1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선린대학교</author>
    <author>Administrator</author>
  </authors>
  <commentList>
    <comment ref="AF3" authorId="0" shapeId="0" xr:uid="{00000000-0006-0000-0000-000001000000}">
      <text>
        <r>
          <rPr>
            <b/>
            <sz val="10"/>
            <color indexed="8"/>
            <rFont val="굴림체"/>
            <family val="3"/>
            <charset val="129"/>
          </rPr>
          <t>6대 핵심역량 :
인성, 의사소통, 전문
문제해결, 창의, 협업</t>
        </r>
      </text>
    </comment>
    <comment ref="B14" authorId="1" shapeId="0" xr:uid="{B2DFCC4C-3161-444A-8E14-35ADD4CC46D8}">
      <text>
        <r>
          <rPr>
            <b/>
            <sz val="9"/>
            <color indexed="81"/>
            <rFont val="돋움"/>
            <family val="3"/>
            <charset val="129"/>
          </rPr>
          <t>인성교양학부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통합운영</t>
        </r>
      </text>
    </comment>
  </commentList>
</comments>
</file>

<file path=xl/sharedStrings.xml><?xml version="1.0" encoding="utf-8"?>
<sst xmlns="http://schemas.openxmlformats.org/spreadsheetml/2006/main" count="296" uniqueCount="197">
  <si>
    <t>* 전공교과 실습 및 이론 교과 비율</t>
  </si>
  <si>
    <t>1학기</t>
  </si>
  <si>
    <t>2학기</t>
  </si>
  <si>
    <t>전
공</t>
  </si>
  <si>
    <t>필
수</t>
  </si>
  <si>
    <t>채플1</t>
  </si>
  <si>
    <t>교
양</t>
  </si>
  <si>
    <t>선
택</t>
  </si>
  <si>
    <t xml:space="preserve"> </t>
  </si>
  <si>
    <t>소계</t>
  </si>
  <si>
    <t>이론</t>
  </si>
  <si>
    <t>과목명</t>
  </si>
  <si>
    <t>1학년</t>
  </si>
  <si>
    <t>채플2</t>
  </si>
  <si>
    <t>학점</t>
  </si>
  <si>
    <t>시간</t>
  </si>
  <si>
    <t>2학년</t>
  </si>
  <si>
    <t>실습</t>
  </si>
  <si>
    <t>계</t>
  </si>
  <si>
    <t>구분</t>
  </si>
  <si>
    <t>전공합계</t>
  </si>
  <si>
    <t>대학생활설계</t>
  </si>
  <si>
    <t>교양합계</t>
  </si>
  <si>
    <t>대표
핵심역량</t>
  </si>
  <si>
    <t>주당시간</t>
  </si>
  <si>
    <t>취업과창업</t>
  </si>
  <si>
    <t>사회봉사활동</t>
  </si>
  <si>
    <t>총개설학점</t>
  </si>
  <si>
    <t>3학년</t>
    <phoneticPr fontId="26" type="noConversion"/>
  </si>
  <si>
    <t>4학년</t>
    <phoneticPr fontId="26" type="noConversion"/>
  </si>
  <si>
    <t>기초</t>
    <phoneticPr fontId="26" type="noConversion"/>
  </si>
  <si>
    <t>상담의이론과실제</t>
    <phoneticPr fontId="27" type="noConversion"/>
  </si>
  <si>
    <t>인간관계와의사소통</t>
    <phoneticPr fontId="27" type="noConversion"/>
  </si>
  <si>
    <t>인간심리의 이해</t>
    <phoneticPr fontId="27" type="noConversion"/>
  </si>
  <si>
    <t>미생물학</t>
    <phoneticPr fontId="27" type="noConversion"/>
  </si>
  <si>
    <t>해부·생리학Ⅰ</t>
    <phoneticPr fontId="27" type="noConversion"/>
  </si>
  <si>
    <t>해부·생리학Ⅱ</t>
    <phoneticPr fontId="26" type="noConversion"/>
  </si>
  <si>
    <t>병리학</t>
    <phoneticPr fontId="27" type="noConversion"/>
  </si>
  <si>
    <t>약리학</t>
    <phoneticPr fontId="27" type="noConversion"/>
  </si>
  <si>
    <t>간호관리학Ⅱ</t>
    <phoneticPr fontId="27" type="noConversion"/>
  </si>
  <si>
    <t>성인간호학Ⅱ</t>
    <phoneticPr fontId="26" type="noConversion"/>
  </si>
  <si>
    <t>성인간호학Ⅴ</t>
    <phoneticPr fontId="26" type="noConversion"/>
  </si>
  <si>
    <t>여성건강간호학Ⅰ</t>
    <phoneticPr fontId="27" type="noConversion"/>
  </si>
  <si>
    <t>여성건강간호학Ⅲ</t>
    <phoneticPr fontId="27" type="noConversion"/>
  </si>
  <si>
    <t>지역사회간호학Ⅰ</t>
    <phoneticPr fontId="27" type="noConversion"/>
  </si>
  <si>
    <t>보건의료관계법규</t>
    <phoneticPr fontId="27" type="noConversion"/>
  </si>
  <si>
    <t>아동간호학Ⅱ</t>
    <phoneticPr fontId="26" type="noConversion"/>
  </si>
  <si>
    <t>아동간호학Ⅳ</t>
    <phoneticPr fontId="26" type="noConversion"/>
  </si>
  <si>
    <t>정신간호학Ⅰ</t>
    <phoneticPr fontId="27" type="noConversion"/>
  </si>
  <si>
    <t>지역사회간호학Ⅱ</t>
    <phoneticPr fontId="26" type="noConversion"/>
  </si>
  <si>
    <t>지역사회간호학Ⅲ</t>
    <phoneticPr fontId="26" type="noConversion"/>
  </si>
  <si>
    <t>기본간호학Ⅱ</t>
    <phoneticPr fontId="27" type="noConversion"/>
  </si>
  <si>
    <t>간호관리학Ⅰ</t>
    <phoneticPr fontId="27" type="noConversion"/>
  </si>
  <si>
    <t>성인간호학Ⅰ</t>
    <phoneticPr fontId="26" type="noConversion"/>
  </si>
  <si>
    <t>성인간호학Ⅲ</t>
    <phoneticPr fontId="26" type="noConversion"/>
  </si>
  <si>
    <t>성인간호학Ⅳ</t>
    <phoneticPr fontId="26" type="noConversion"/>
  </si>
  <si>
    <t>여성건강간호학Ⅱ</t>
    <phoneticPr fontId="27" type="noConversion"/>
  </si>
  <si>
    <t xml:space="preserve"> </t>
    <phoneticPr fontId="26" type="noConversion"/>
  </si>
  <si>
    <t>여성건강간호학Ⅳ</t>
    <phoneticPr fontId="27" type="noConversion"/>
  </si>
  <si>
    <t>아동간호학Ⅰ</t>
    <phoneticPr fontId="27" type="noConversion"/>
  </si>
  <si>
    <t>아동간호학Ⅲ</t>
    <phoneticPr fontId="26" type="noConversion"/>
  </si>
  <si>
    <t>정신간호학Ⅱ</t>
    <phoneticPr fontId="26" type="noConversion"/>
  </si>
  <si>
    <t>정신간호학Ⅲ</t>
    <phoneticPr fontId="26" type="noConversion"/>
  </si>
  <si>
    <t>정신간호학Ⅳ</t>
    <phoneticPr fontId="26" type="noConversion"/>
  </si>
  <si>
    <t>지역사회간호학Ⅳ</t>
    <phoneticPr fontId="26" type="noConversion"/>
  </si>
  <si>
    <t>간호학개론</t>
    <phoneticPr fontId="27" type="noConversion"/>
  </si>
  <si>
    <t>의학용어Ⅰ</t>
    <phoneticPr fontId="27" type="noConversion"/>
  </si>
  <si>
    <t>의학용어Ⅱ</t>
    <phoneticPr fontId="27" type="noConversion"/>
  </si>
  <si>
    <t>의학용어Ⅲ</t>
    <phoneticPr fontId="27" type="noConversion"/>
  </si>
  <si>
    <t>간호과정과비판적사고</t>
    <phoneticPr fontId="27" type="noConversion"/>
  </si>
  <si>
    <t>간호윤리와전문직론</t>
    <phoneticPr fontId="27" type="noConversion"/>
  </si>
  <si>
    <t>교육학개론</t>
  </si>
  <si>
    <t>교육철학 및 교육사</t>
    <phoneticPr fontId="26" type="noConversion"/>
  </si>
  <si>
    <t>교육심리</t>
  </si>
  <si>
    <t>교육사회</t>
  </si>
  <si>
    <t>교육과정</t>
  </si>
  <si>
    <t>교육평가</t>
  </si>
  <si>
    <t>교육행정및교육경영</t>
    <phoneticPr fontId="26" type="noConversion"/>
  </si>
  <si>
    <t>교직실무</t>
  </si>
  <si>
    <t>특수교육학개론</t>
  </si>
  <si>
    <t>학교폭력예방및학생의이해</t>
    <phoneticPr fontId="26" type="noConversion"/>
  </si>
  <si>
    <t>교육봉사활동</t>
  </si>
  <si>
    <t>학교현장실습</t>
    <phoneticPr fontId="26" type="noConversion"/>
  </si>
  <si>
    <t>교직</t>
    <phoneticPr fontId="26" type="noConversion"/>
  </si>
  <si>
    <t>교직합계</t>
    <phoneticPr fontId="26" type="noConversion"/>
  </si>
  <si>
    <t>전문</t>
    <phoneticPr fontId="26" type="noConversion"/>
  </si>
  <si>
    <t>전문,문제해결</t>
    <phoneticPr fontId="26" type="noConversion"/>
  </si>
  <si>
    <t>전문</t>
    <phoneticPr fontId="26" type="noConversion"/>
  </si>
  <si>
    <t>의사소통,전문,문제해결</t>
    <phoneticPr fontId="26" type="noConversion"/>
  </si>
  <si>
    <t>인성,전문,문제해결</t>
    <phoneticPr fontId="26" type="noConversion"/>
  </si>
  <si>
    <t>전문,문제해결</t>
    <phoneticPr fontId="26" type="noConversion"/>
  </si>
  <si>
    <t>의사소통,전문,문제해결</t>
    <phoneticPr fontId="26" type="noConversion"/>
  </si>
  <si>
    <t>인성,전문,협업</t>
    <phoneticPr fontId="26" type="noConversion"/>
  </si>
  <si>
    <t>전문,문제해결</t>
    <phoneticPr fontId="26" type="noConversion"/>
  </si>
  <si>
    <t>전문,문제해결</t>
    <phoneticPr fontId="26" type="noConversion"/>
  </si>
  <si>
    <t>의사소통,전문,문제해결</t>
    <phoneticPr fontId="26" type="noConversion"/>
  </si>
  <si>
    <t>인성,전문,문제해결,창의</t>
    <phoneticPr fontId="26" type="noConversion"/>
  </si>
  <si>
    <t>인성,전문,문제해결,창의,협업</t>
    <phoneticPr fontId="26" type="noConversion"/>
  </si>
  <si>
    <t>인성,전문,협업</t>
    <phoneticPr fontId="26" type="noConversion"/>
  </si>
  <si>
    <t>인성,전문,창의</t>
    <phoneticPr fontId="26" type="noConversion"/>
  </si>
  <si>
    <t>의사소통,전문,문제해결</t>
    <phoneticPr fontId="26" type="noConversion"/>
  </si>
  <si>
    <t>전문</t>
    <phoneticPr fontId="26" type="noConversion"/>
  </si>
  <si>
    <t>전문,협업</t>
    <phoneticPr fontId="26" type="noConversion"/>
  </si>
  <si>
    <t>인성,전문</t>
    <phoneticPr fontId="26" type="noConversion"/>
  </si>
  <si>
    <t>전문</t>
    <phoneticPr fontId="26" type="noConversion"/>
  </si>
  <si>
    <t>전문</t>
    <phoneticPr fontId="26" type="noConversion"/>
  </si>
  <si>
    <t>전문</t>
    <phoneticPr fontId="26" type="noConversion"/>
  </si>
  <si>
    <t>의사소통,전문</t>
    <phoneticPr fontId="26" type="noConversion"/>
  </si>
  <si>
    <t>인성,전문,문제해결</t>
    <phoneticPr fontId="26" type="noConversion"/>
  </si>
  <si>
    <t>문제해결,창의</t>
    <phoneticPr fontId="26" type="noConversion"/>
  </si>
  <si>
    <t>전문,문제해결</t>
    <phoneticPr fontId="26" type="noConversion"/>
  </si>
  <si>
    <t>인성,전문,문제해결</t>
    <phoneticPr fontId="26" type="noConversion"/>
  </si>
  <si>
    <t>전문,문제해결</t>
    <phoneticPr fontId="26" type="noConversion"/>
  </si>
  <si>
    <t>인성,문제해결,창의</t>
    <phoneticPr fontId="26" type="noConversion"/>
  </si>
  <si>
    <t>전문</t>
    <phoneticPr fontId="26" type="noConversion"/>
  </si>
  <si>
    <t>전문</t>
    <phoneticPr fontId="26" type="noConversion"/>
  </si>
  <si>
    <t>전문</t>
    <phoneticPr fontId="26" type="noConversion"/>
  </si>
  <si>
    <t>의사소통,전문</t>
    <phoneticPr fontId="26" type="noConversion"/>
  </si>
  <si>
    <t>전문</t>
    <phoneticPr fontId="26" type="noConversion"/>
  </si>
  <si>
    <t>인성,전문</t>
    <phoneticPr fontId="26" type="noConversion"/>
  </si>
  <si>
    <t>전문</t>
    <phoneticPr fontId="26" type="noConversion"/>
  </si>
  <si>
    <t>전문,문제해결</t>
    <phoneticPr fontId="26" type="noConversion"/>
  </si>
  <si>
    <t>전문,문제해결</t>
    <phoneticPr fontId="26" type="noConversion"/>
  </si>
  <si>
    <t>전문,문제해결,협업</t>
    <phoneticPr fontId="26" type="noConversion"/>
  </si>
  <si>
    <t>의사소통,전문,협업</t>
    <phoneticPr fontId="26" type="noConversion"/>
  </si>
  <si>
    <t>기본간호학실습Ⅰ</t>
  </si>
  <si>
    <t>기본간호학실습Ⅱ</t>
  </si>
  <si>
    <t>핵심간호술통합실습</t>
    <phoneticPr fontId="26" type="noConversion"/>
  </si>
  <si>
    <t>시뮬레이션통합실습</t>
  </si>
  <si>
    <t>입문실습</t>
  </si>
  <si>
    <t>성인간호학실습Ⅰ</t>
  </si>
  <si>
    <t>성인간호학실습Ⅱ</t>
  </si>
  <si>
    <t>성인간호학실습Ⅲ</t>
  </si>
  <si>
    <t>성인간호학실습Ⅳ</t>
  </si>
  <si>
    <t>여성건강간호학실습Ⅰ</t>
  </si>
  <si>
    <t>여성건강간호학실습Ⅱ</t>
  </si>
  <si>
    <t>간호관리학실습Ⅰ</t>
  </si>
  <si>
    <t>간호관리학실습Ⅱ</t>
  </si>
  <si>
    <t>지역사회간호학실습Ⅰ</t>
  </si>
  <si>
    <t>지역사회간호학실습Ⅱ</t>
  </si>
  <si>
    <t>지역사회간호학실습Ⅲ</t>
  </si>
  <si>
    <t>통합실습</t>
  </si>
  <si>
    <t>노인간호학실습</t>
    <phoneticPr fontId="26" type="noConversion"/>
  </si>
  <si>
    <t>기본간호학Ⅰ</t>
  </si>
  <si>
    <t>총이수학점</t>
    <phoneticPr fontId="26" type="noConversion"/>
  </si>
  <si>
    <t>총편성학점</t>
    <phoneticPr fontId="26" type="noConversion"/>
  </si>
  <si>
    <t>★ 표시된 전공선택 교과목은 6학점 이상 반드시 이수하여야 졸업이 가능함.</t>
    <phoneticPr fontId="26" type="noConversion"/>
  </si>
  <si>
    <t>간호와 테크놀로지</t>
    <phoneticPr fontId="26" type="noConversion"/>
  </si>
  <si>
    <t>간호연구와통계[캡스톤디자인]★</t>
    <phoneticPr fontId="27" type="noConversion"/>
  </si>
  <si>
    <t>임상간호세미나[캡스톤디자인]★</t>
    <phoneticPr fontId="26" type="noConversion"/>
  </si>
  <si>
    <t>보건교육학★</t>
    <phoneticPr fontId="27" type="noConversion"/>
  </si>
  <si>
    <t>진단검사와간호★</t>
    <phoneticPr fontId="26" type="noConversion"/>
  </si>
  <si>
    <t>간호와리더십★</t>
    <phoneticPr fontId="26" type="noConversion"/>
  </si>
  <si>
    <t>보건프로그램개발및평가★</t>
    <phoneticPr fontId="27" type="noConversion"/>
  </si>
  <si>
    <t>디지털교육</t>
    <phoneticPr fontId="26" type="noConversion"/>
  </si>
  <si>
    <t>간호관리학Ⅲ</t>
    <phoneticPr fontId="27" type="noConversion"/>
  </si>
  <si>
    <t>보건의료정책★</t>
    <phoneticPr fontId="27" type="noConversion"/>
  </si>
  <si>
    <t>간호인증평가</t>
    <phoneticPr fontId="26" type="noConversion"/>
  </si>
  <si>
    <t>교양선택</t>
    <phoneticPr fontId="26" type="noConversion"/>
  </si>
  <si>
    <t>전공선택</t>
    <phoneticPr fontId="26" type="noConversion"/>
  </si>
  <si>
    <t>전문,의사소통</t>
    <phoneticPr fontId="26" type="noConversion"/>
  </si>
  <si>
    <t>ncs</t>
    <phoneticPr fontId="26" type="noConversion"/>
  </si>
  <si>
    <t>토익</t>
    <phoneticPr fontId="26" type="noConversion"/>
  </si>
  <si>
    <t>생명과학</t>
    <phoneticPr fontId="26" type="noConversion"/>
  </si>
  <si>
    <t>다문화의이해</t>
    <phoneticPr fontId="26" type="noConversion"/>
  </si>
  <si>
    <t>토익스피킹</t>
    <phoneticPr fontId="26" type="noConversion"/>
  </si>
  <si>
    <t>정보처리</t>
    <phoneticPr fontId="26" type="noConversion"/>
  </si>
  <si>
    <t>2025학년도 간호학과 교육과정표</t>
    <phoneticPr fontId="26" type="noConversion"/>
  </si>
  <si>
    <t>인성과자기계발</t>
    <phoneticPr fontId="26" type="noConversion"/>
  </si>
  <si>
    <t xml:space="preserve">선
택
</t>
    <phoneticPr fontId="26" type="noConversion"/>
  </si>
  <si>
    <t>☆기독교산책</t>
    <phoneticPr fontId="26" type="noConversion"/>
  </si>
  <si>
    <t>☆창조와진화</t>
    <phoneticPr fontId="26" type="noConversion"/>
  </si>
  <si>
    <t>★생활과법률</t>
    <phoneticPr fontId="26" type="noConversion"/>
  </si>
  <si>
    <t>★문학읽기와쓰기</t>
    <phoneticPr fontId="26" type="noConversion"/>
  </si>
  <si>
    <t>운동과다이어트</t>
    <phoneticPr fontId="26" type="noConversion"/>
  </si>
  <si>
    <t>4차산업혁명이해</t>
    <phoneticPr fontId="26" type="noConversion"/>
  </si>
  <si>
    <t>★생활과금융(e-L)</t>
    <phoneticPr fontId="26" type="noConversion"/>
  </si>
  <si>
    <t>★철학</t>
    <phoneticPr fontId="26" type="noConversion"/>
  </si>
  <si>
    <t>★한국사</t>
    <phoneticPr fontId="26" type="noConversion"/>
  </si>
  <si>
    <t>★ 5개교과중에 택 3</t>
    <phoneticPr fontId="26" type="noConversion"/>
  </si>
  <si>
    <t>비판적사고와논리</t>
    <phoneticPr fontId="26" type="noConversion"/>
  </si>
  <si>
    <t>재난및응급대응실제★</t>
    <phoneticPr fontId="26" type="noConversion"/>
  </si>
  <si>
    <t>안전과재난관리</t>
    <phoneticPr fontId="26" type="noConversion"/>
  </si>
  <si>
    <t>전문</t>
    <phoneticPr fontId="26" type="noConversion"/>
  </si>
  <si>
    <t>전문,문제해결</t>
    <phoneticPr fontId="26" type="noConversion"/>
  </si>
  <si>
    <t>영화와리더십(e-L)</t>
    <phoneticPr fontId="26" type="noConversion"/>
  </si>
  <si>
    <t>문제해결능력(e-L)</t>
    <phoneticPr fontId="26" type="noConversion"/>
  </si>
  <si>
    <t>스타트업 드림빌더(e-L)</t>
    <phoneticPr fontId="26" type="noConversion"/>
  </si>
  <si>
    <t>호흡기계환자관리실무</t>
    <phoneticPr fontId="26" type="noConversion"/>
  </si>
  <si>
    <t>순환기계환자관리실무</t>
    <phoneticPr fontId="26" type="noConversion"/>
  </si>
  <si>
    <t>노인간호학Ⅰ</t>
    <phoneticPr fontId="26" type="noConversion"/>
  </si>
  <si>
    <t>노인간호학Ⅱ</t>
    <phoneticPr fontId="26" type="noConversion"/>
  </si>
  <si>
    <t>학교보건★</t>
    <phoneticPr fontId="26" type="noConversion"/>
  </si>
  <si>
    <t>전문,창의</t>
    <phoneticPr fontId="26" type="noConversion"/>
  </si>
  <si>
    <t>아동간호학실습</t>
    <phoneticPr fontId="26" type="noConversion"/>
  </si>
  <si>
    <t>정신간호학실습</t>
    <phoneticPr fontId="26" type="noConversion"/>
  </si>
  <si>
    <t>제출일 : 2026. 01. 08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</si>
</sst>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5" x14ac:knownFonts="1">
    <font>
      <sz val="11"/>
      <name val="돋움"/>
      <charset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10"/>
      <color indexed="10"/>
      <name val="굴림체"/>
      <family val="3"/>
      <charset val="129"/>
    </font>
    <font>
      <b/>
      <sz val="10"/>
      <color indexed="10"/>
      <name val="굴림체"/>
      <family val="3"/>
      <charset val="129"/>
    </font>
    <font>
      <b/>
      <sz val="9"/>
      <color indexed="10"/>
      <name val="굴림체"/>
      <family val="3"/>
      <charset val="129"/>
    </font>
    <font>
      <b/>
      <sz val="20"/>
      <color indexed="8"/>
      <name val="굴림체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name val="돋움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C3D62"/>
      <name val="맑은 고딕"/>
      <family val="3"/>
      <charset val="129"/>
    </font>
    <font>
      <b/>
      <sz val="15"/>
      <color rgb="FF1C3D62"/>
      <name val="맑은 고딕"/>
      <family val="3"/>
      <charset val="129"/>
    </font>
    <font>
      <b/>
      <sz val="13"/>
      <color rgb="FF1C3D62"/>
      <name val="맑은 고딕"/>
      <family val="3"/>
      <charset val="129"/>
    </font>
    <font>
      <b/>
      <sz val="11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8"/>
      <name val="새굴림"/>
      <family val="1"/>
      <charset val="129"/>
    </font>
    <font>
      <sz val="10"/>
      <name val="새굴림"/>
      <family val="1"/>
      <charset val="129"/>
    </font>
    <font>
      <b/>
      <sz val="9"/>
      <color theme="1"/>
      <name val="새굴림"/>
      <family val="1"/>
      <charset val="129"/>
    </font>
    <font>
      <sz val="7"/>
      <color theme="1"/>
      <name val="새굴림"/>
      <family val="1"/>
      <charset val="129"/>
    </font>
    <font>
      <sz val="8"/>
      <name val="새굴림"/>
      <family val="1"/>
      <charset val="129"/>
    </font>
    <font>
      <b/>
      <i/>
      <sz val="6"/>
      <color rgb="FFFF0000"/>
      <name val="새굴림"/>
      <family val="1"/>
      <charset val="129"/>
    </font>
    <font>
      <b/>
      <sz val="9"/>
      <color indexed="8"/>
      <name val="굴림체"/>
      <family val="3"/>
      <charset val="129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color indexed="10"/>
      <name val="굴림체"/>
      <family val="3"/>
      <charset val="129"/>
    </font>
    <font>
      <strike/>
      <sz val="9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7"/>
      <color theme="1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color theme="1"/>
      <name val="굴림체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0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hair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rgb="FFB2B2B2"/>
      </right>
      <top style="medium">
        <color indexed="64"/>
      </top>
      <bottom style="hair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B2B2B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29" borderId="29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1" borderId="30" applyNumberFormat="0" applyFont="0" applyAlignment="0" applyProtection="0">
      <alignment vertical="center"/>
    </xf>
    <xf numFmtId="9" fontId="15" fillId="0" borderId="0" applyFont="0" applyFill="0" applyBorder="0" applyAlignment="0" applyProtection="0"/>
    <xf numFmtId="0" fontId="16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32" borderId="31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19" fillId="12" borderId="2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29" borderId="37" applyNumberFormat="0" applyAlignment="0" applyProtection="0">
      <alignment vertical="center"/>
    </xf>
  </cellStyleXfs>
  <cellXfs count="374">
    <xf numFmtId="0" fontId="0" fillId="0" borderId="0" xfId="0" applyNumberFormat="1"/>
    <xf numFmtId="0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0" fontId="29" fillId="0" borderId="0" xfId="0" applyFont="1" applyFill="1" applyAlignment="1">
      <alignment vertical="center"/>
    </xf>
    <xf numFmtId="0" fontId="11" fillId="0" borderId="44" xfId="0" applyNumberFormat="1" applyFont="1" applyFill="1" applyBorder="1" applyAlignment="1">
      <alignment vertical="center"/>
    </xf>
    <xf numFmtId="0" fontId="11" fillId="0" borderId="26" xfId="0" applyNumberFormat="1" applyFont="1" applyFill="1" applyBorder="1" applyAlignment="1">
      <alignment vertical="center"/>
    </xf>
    <xf numFmtId="9" fontId="10" fillId="0" borderId="26" xfId="29" applyNumberFormat="1" applyFont="1" applyFill="1" applyBorder="1" applyAlignment="1">
      <alignment horizontal="center" vertical="center"/>
    </xf>
    <xf numFmtId="0" fontId="9" fillId="0" borderId="26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6" fillId="0" borderId="40" xfId="0" applyNumberFormat="1" applyFont="1" applyFill="1" applyBorder="1" applyAlignment="1">
      <alignment horizontal="center" vertical="center"/>
    </xf>
    <xf numFmtId="0" fontId="32" fillId="0" borderId="43" xfId="0" applyFont="1" applyFill="1" applyBorder="1" applyAlignment="1">
      <alignment vertical="center"/>
    </xf>
    <xf numFmtId="0" fontId="32" fillId="0" borderId="43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34" fillId="0" borderId="18" xfId="0" applyNumberFormat="1" applyFont="1" applyFill="1" applyBorder="1" applyAlignment="1">
      <alignment horizontal="center" vertical="center"/>
    </xf>
    <xf numFmtId="0" fontId="34" fillId="0" borderId="21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48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34" fillId="0" borderId="72" xfId="0" applyNumberFormat="1" applyFont="1" applyFill="1" applyBorder="1" applyAlignment="1">
      <alignment horizontal="center" vertical="center"/>
    </xf>
    <xf numFmtId="0" fontId="34" fillId="6" borderId="43" xfId="0" applyNumberFormat="1" applyFont="1" applyFill="1" applyBorder="1" applyAlignment="1">
      <alignment horizontal="center" vertical="center"/>
    </xf>
    <xf numFmtId="0" fontId="34" fillId="0" borderId="43" xfId="0" applyNumberFormat="1" applyFont="1" applyFill="1" applyBorder="1" applyAlignment="1">
      <alignment horizontal="center" vertical="center"/>
    </xf>
    <xf numFmtId="0" fontId="34" fillId="0" borderId="75" xfId="0" applyNumberFormat="1" applyFont="1" applyFill="1" applyBorder="1" applyAlignment="1">
      <alignment horizontal="center" vertical="center"/>
    </xf>
    <xf numFmtId="0" fontId="8" fillId="0" borderId="45" xfId="0" applyNumberFormat="1" applyFont="1" applyFill="1" applyBorder="1" applyAlignment="1">
      <alignment horizontal="center" vertical="center"/>
    </xf>
    <xf numFmtId="0" fontId="8" fillId="0" borderId="52" xfId="0" applyNumberFormat="1" applyFont="1" applyFill="1" applyBorder="1" applyAlignment="1">
      <alignment horizontal="center" vertical="center"/>
    </xf>
    <xf numFmtId="0" fontId="8" fillId="0" borderId="49" xfId="0" applyNumberFormat="1" applyFont="1" applyFill="1" applyBorder="1" applyAlignment="1">
      <alignment horizontal="center" vertical="center"/>
    </xf>
    <xf numFmtId="0" fontId="8" fillId="0" borderId="46" xfId="0" applyNumberFormat="1" applyFont="1" applyFill="1" applyBorder="1" applyAlignment="1">
      <alignment horizontal="center" vertical="center"/>
    </xf>
    <xf numFmtId="0" fontId="34" fillId="34" borderId="43" xfId="0" applyNumberFormat="1" applyFont="1" applyFill="1" applyBorder="1" applyAlignment="1">
      <alignment horizontal="center" vertical="center" wrapText="1"/>
    </xf>
    <xf numFmtId="0" fontId="34" fillId="7" borderId="43" xfId="0" applyNumberFormat="1" applyFont="1" applyFill="1" applyBorder="1" applyAlignment="1">
      <alignment horizontal="center" vertical="center" wrapText="1"/>
    </xf>
    <xf numFmtId="0" fontId="34" fillId="7" borderId="43" xfId="0" applyNumberFormat="1" applyFont="1" applyFill="1" applyBorder="1" applyAlignment="1">
      <alignment horizontal="center" vertical="center"/>
    </xf>
    <xf numFmtId="0" fontId="34" fillId="7" borderId="75" xfId="0" applyNumberFormat="1" applyFont="1" applyFill="1" applyBorder="1" applyAlignment="1">
      <alignment horizontal="center" vertical="center"/>
    </xf>
    <xf numFmtId="0" fontId="35" fillId="35" borderId="77" xfId="0" applyFont="1" applyFill="1" applyBorder="1" applyAlignment="1">
      <alignment horizontal="left" vertical="center" wrapText="1"/>
    </xf>
    <xf numFmtId="0" fontId="35" fillId="35" borderId="55" xfId="0" applyFont="1" applyFill="1" applyBorder="1" applyAlignment="1">
      <alignment horizontal="center" vertical="center" wrapText="1"/>
    </xf>
    <xf numFmtId="0" fontId="35" fillId="35" borderId="45" xfId="0" applyFont="1" applyFill="1" applyBorder="1" applyAlignment="1">
      <alignment horizontal="center" vertical="center" wrapText="1"/>
    </xf>
    <xf numFmtId="0" fontId="35" fillId="35" borderId="52" xfId="0" applyFont="1" applyFill="1" applyBorder="1" applyAlignment="1">
      <alignment horizontal="center" vertical="center" wrapText="1"/>
    </xf>
    <xf numFmtId="0" fontId="35" fillId="35" borderId="49" xfId="0" applyFont="1" applyFill="1" applyBorder="1" applyAlignment="1">
      <alignment horizontal="center" vertical="center" wrapText="1"/>
    </xf>
    <xf numFmtId="0" fontId="35" fillId="0" borderId="55" xfId="0" applyFont="1" applyFill="1" applyBorder="1" applyAlignment="1">
      <alignment horizontal="center" vertical="center"/>
    </xf>
    <xf numFmtId="0" fontId="35" fillId="35" borderId="78" xfId="0" applyFont="1" applyFill="1" applyBorder="1" applyAlignment="1">
      <alignment horizontal="left" vertical="center" wrapText="1"/>
    </xf>
    <xf numFmtId="0" fontId="35" fillId="35" borderId="8" xfId="0" applyFont="1" applyFill="1" applyBorder="1" applyAlignment="1">
      <alignment horizontal="center" vertical="center" wrapText="1"/>
    </xf>
    <xf numFmtId="0" fontId="35" fillId="35" borderId="7" xfId="0" applyFont="1" applyFill="1" applyBorder="1" applyAlignment="1">
      <alignment horizontal="center" vertical="center" wrapText="1"/>
    </xf>
    <xf numFmtId="0" fontId="35" fillId="35" borderId="9" xfId="0" applyFont="1" applyFill="1" applyBorder="1" applyAlignment="1">
      <alignment horizontal="center" vertical="center" wrapText="1"/>
    </xf>
    <xf numFmtId="0" fontId="35" fillId="35" borderId="10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/>
    </xf>
    <xf numFmtId="0" fontId="36" fillId="35" borderId="78" xfId="0" applyFont="1" applyFill="1" applyBorder="1" applyAlignment="1">
      <alignment horizontal="left" vertical="center" wrapText="1"/>
    </xf>
    <xf numFmtId="0" fontId="37" fillId="35" borderId="10" xfId="0" applyFont="1" applyFill="1" applyBorder="1" applyAlignment="1">
      <alignment vertical="center"/>
    </xf>
    <xf numFmtId="0" fontId="37" fillId="35" borderId="7" xfId="0" applyFont="1" applyFill="1" applyBorder="1" applyAlignment="1">
      <alignment vertical="center"/>
    </xf>
    <xf numFmtId="0" fontId="35" fillId="35" borderId="8" xfId="0" applyFont="1" applyFill="1" applyBorder="1" applyAlignment="1">
      <alignment vertical="center"/>
    </xf>
    <xf numFmtId="0" fontId="35" fillId="35" borderId="7" xfId="0" applyFont="1" applyFill="1" applyBorder="1" applyAlignment="1">
      <alignment vertical="center"/>
    </xf>
    <xf numFmtId="0" fontId="36" fillId="35" borderId="77" xfId="0" applyFont="1" applyFill="1" applyBorder="1" applyAlignment="1">
      <alignment horizontal="left" vertical="center" wrapText="1"/>
    </xf>
    <xf numFmtId="0" fontId="36" fillId="35" borderId="55" xfId="0" applyFont="1" applyFill="1" applyBorder="1" applyAlignment="1">
      <alignment horizontal="center" vertical="center" wrapText="1"/>
    </xf>
    <xf numFmtId="0" fontId="36" fillId="35" borderId="45" xfId="0" applyFont="1" applyFill="1" applyBorder="1" applyAlignment="1">
      <alignment horizontal="center" vertical="center" wrapText="1"/>
    </xf>
    <xf numFmtId="0" fontId="36" fillId="35" borderId="52" xfId="0" applyFont="1" applyFill="1" applyBorder="1" applyAlignment="1">
      <alignment horizontal="center" vertical="center" wrapText="1"/>
    </xf>
    <xf numFmtId="0" fontId="36" fillId="35" borderId="49" xfId="0" applyFont="1" applyFill="1" applyBorder="1" applyAlignment="1">
      <alignment horizontal="center" vertical="center" wrapText="1"/>
    </xf>
    <xf numFmtId="0" fontId="36" fillId="35" borderId="49" xfId="0" applyFont="1" applyFill="1" applyBorder="1" applyAlignment="1">
      <alignment horizontal="center" vertical="center"/>
    </xf>
    <xf numFmtId="0" fontId="36" fillId="35" borderId="45" xfId="0" applyFont="1" applyFill="1" applyBorder="1" applyAlignment="1">
      <alignment horizontal="center" vertical="center"/>
    </xf>
    <xf numFmtId="0" fontId="36" fillId="35" borderId="46" xfId="0" applyFont="1" applyFill="1" applyBorder="1" applyAlignment="1">
      <alignment horizontal="center" vertical="center"/>
    </xf>
    <xf numFmtId="0" fontId="36" fillId="35" borderId="8" xfId="0" applyFont="1" applyFill="1" applyBorder="1" applyAlignment="1">
      <alignment horizontal="center" vertical="center" wrapText="1"/>
    </xf>
    <xf numFmtId="0" fontId="36" fillId="35" borderId="7" xfId="0" applyFont="1" applyFill="1" applyBorder="1" applyAlignment="1">
      <alignment horizontal="center" vertical="center" wrapText="1"/>
    </xf>
    <xf numFmtId="0" fontId="36" fillId="35" borderId="9" xfId="0" applyFont="1" applyFill="1" applyBorder="1" applyAlignment="1">
      <alignment horizontal="center" vertical="center" wrapText="1"/>
    </xf>
    <xf numFmtId="0" fontId="36" fillId="35" borderId="10" xfId="0" applyFont="1" applyFill="1" applyBorder="1" applyAlignment="1">
      <alignment horizontal="center" vertical="center" wrapText="1"/>
    </xf>
    <xf numFmtId="0" fontId="36" fillId="35" borderId="10" xfId="0" applyFont="1" applyFill="1" applyBorder="1" applyAlignment="1">
      <alignment horizontal="center" vertical="center"/>
    </xf>
    <xf numFmtId="0" fontId="36" fillId="35" borderId="7" xfId="0" applyFont="1" applyFill="1" applyBorder="1" applyAlignment="1">
      <alignment horizontal="center" vertical="center"/>
    </xf>
    <xf numFmtId="0" fontId="36" fillId="35" borderId="11" xfId="0" applyFont="1" applyFill="1" applyBorder="1" applyAlignment="1">
      <alignment horizontal="center" vertical="center"/>
    </xf>
    <xf numFmtId="0" fontId="36" fillId="35" borderId="7" xfId="0" applyFont="1" applyFill="1" applyBorder="1" applyAlignment="1">
      <alignment vertical="center"/>
    </xf>
    <xf numFmtId="0" fontId="38" fillId="35" borderId="10" xfId="0" applyFont="1" applyFill="1" applyBorder="1" applyAlignment="1">
      <alignment horizontal="center" vertical="center" wrapText="1"/>
    </xf>
    <xf numFmtId="0" fontId="38" fillId="35" borderId="7" xfId="0" applyFont="1" applyFill="1" applyBorder="1" applyAlignment="1">
      <alignment horizontal="center" vertical="center" wrapText="1"/>
    </xf>
    <xf numFmtId="0" fontId="38" fillId="35" borderId="9" xfId="0" applyFont="1" applyFill="1" applyBorder="1" applyAlignment="1">
      <alignment horizontal="center" vertical="center" wrapText="1"/>
    </xf>
    <xf numFmtId="0" fontId="36" fillId="35" borderId="10" xfId="0" applyNumberFormat="1" applyFont="1" applyFill="1" applyBorder="1" applyAlignment="1">
      <alignment horizontal="center" vertical="center"/>
    </xf>
    <xf numFmtId="0" fontId="36" fillId="35" borderId="7" xfId="0" applyNumberFormat="1" applyFont="1" applyFill="1" applyBorder="1" applyAlignment="1">
      <alignment horizontal="center" vertical="center"/>
    </xf>
    <xf numFmtId="0" fontId="36" fillId="35" borderId="11" xfId="0" applyNumberFormat="1" applyFont="1" applyFill="1" applyBorder="1" applyAlignment="1">
      <alignment horizontal="center" vertical="center"/>
    </xf>
    <xf numFmtId="0" fontId="39" fillId="35" borderId="72" xfId="0" applyNumberFormat="1" applyFont="1" applyFill="1" applyBorder="1" applyAlignment="1">
      <alignment horizontal="center" vertical="center"/>
    </xf>
    <xf numFmtId="0" fontId="39" fillId="35" borderId="43" xfId="0" applyNumberFormat="1" applyFont="1" applyFill="1" applyBorder="1" applyAlignment="1">
      <alignment horizontal="center" vertical="center"/>
    </xf>
    <xf numFmtId="0" fontId="39" fillId="35" borderId="75" xfId="0" applyNumberFormat="1" applyFont="1" applyFill="1" applyBorder="1" applyAlignment="1">
      <alignment horizontal="center" vertical="center"/>
    </xf>
    <xf numFmtId="0" fontId="36" fillId="35" borderId="45" xfId="0" applyFont="1" applyFill="1" applyBorder="1" applyAlignment="1">
      <alignment vertical="center"/>
    </xf>
    <xf numFmtId="0" fontId="36" fillId="35" borderId="52" xfId="0" applyFont="1" applyFill="1" applyBorder="1" applyAlignment="1">
      <alignment vertical="center"/>
    </xf>
    <xf numFmtId="0" fontId="36" fillId="35" borderId="49" xfId="0" applyNumberFormat="1" applyFont="1" applyFill="1" applyBorder="1" applyAlignment="1">
      <alignment horizontal="center" vertical="center"/>
    </xf>
    <xf numFmtId="0" fontId="36" fillId="35" borderId="45" xfId="0" applyNumberFormat="1" applyFont="1" applyFill="1" applyBorder="1" applyAlignment="1">
      <alignment horizontal="center" vertical="center"/>
    </xf>
    <xf numFmtId="0" fontId="36" fillId="35" borderId="46" xfId="0" applyNumberFormat="1" applyFont="1" applyFill="1" applyBorder="1" applyAlignment="1">
      <alignment horizontal="center" vertical="center"/>
    </xf>
    <xf numFmtId="0" fontId="36" fillId="35" borderId="79" xfId="0" applyFont="1" applyFill="1" applyBorder="1" applyAlignment="1">
      <alignment horizontal="left" vertical="center" wrapText="1"/>
    </xf>
    <xf numFmtId="0" fontId="36" fillId="35" borderId="60" xfId="0" applyFont="1" applyFill="1" applyBorder="1" applyAlignment="1">
      <alignment horizontal="center" vertical="center" wrapText="1"/>
    </xf>
    <xf numFmtId="0" fontId="36" fillId="35" borderId="59" xfId="0" applyFont="1" applyFill="1" applyBorder="1" applyAlignment="1">
      <alignment horizontal="center" vertical="center" wrapText="1"/>
    </xf>
    <xf numFmtId="0" fontId="36" fillId="35" borderId="57" xfId="0" applyFont="1" applyFill="1" applyBorder="1" applyAlignment="1">
      <alignment horizontal="center" vertical="center" wrapText="1"/>
    </xf>
    <xf numFmtId="0" fontId="36" fillId="35" borderId="58" xfId="0" applyFont="1" applyFill="1" applyBorder="1" applyAlignment="1">
      <alignment horizontal="center" vertical="center" wrapText="1"/>
    </xf>
    <xf numFmtId="0" fontId="36" fillId="35" borderId="60" xfId="0" applyNumberFormat="1" applyFont="1" applyFill="1" applyBorder="1" applyAlignment="1">
      <alignment horizontal="center" vertical="center"/>
    </xf>
    <xf numFmtId="0" fontId="36" fillId="35" borderId="59" xfId="0" applyNumberFormat="1" applyFont="1" applyFill="1" applyBorder="1" applyAlignment="1">
      <alignment horizontal="center" vertical="center"/>
    </xf>
    <xf numFmtId="0" fontId="36" fillId="35" borderId="61" xfId="0" applyNumberFormat="1" applyFont="1" applyFill="1" applyBorder="1" applyAlignment="1">
      <alignment horizontal="center" vertical="center"/>
    </xf>
    <xf numFmtId="0" fontId="39" fillId="35" borderId="43" xfId="0" applyNumberFormat="1" applyFont="1" applyFill="1" applyBorder="1" applyAlignment="1">
      <alignment horizontal="center" vertical="center" wrapText="1"/>
    </xf>
    <xf numFmtId="0" fontId="36" fillId="35" borderId="82" xfId="0" applyFont="1" applyFill="1" applyBorder="1" applyAlignment="1">
      <alignment horizontal="left" vertical="center" wrapText="1"/>
    </xf>
    <xf numFmtId="0" fontId="36" fillId="35" borderId="56" xfId="0" applyFont="1" applyFill="1" applyBorder="1" applyAlignment="1">
      <alignment horizontal="center" vertical="center" wrapText="1"/>
    </xf>
    <xf numFmtId="0" fontId="36" fillId="35" borderId="14" xfId="0" applyFont="1" applyFill="1" applyBorder="1" applyAlignment="1">
      <alignment horizontal="center" vertical="center" wrapText="1"/>
    </xf>
    <xf numFmtId="0" fontId="36" fillId="35" borderId="53" xfId="0" applyFont="1" applyFill="1" applyBorder="1" applyAlignment="1">
      <alignment horizontal="center" vertical="center" wrapText="1"/>
    </xf>
    <xf numFmtId="0" fontId="36" fillId="35" borderId="50" xfId="0" applyFont="1" applyFill="1" applyBorder="1" applyAlignment="1">
      <alignment horizontal="center" vertical="center" wrapText="1"/>
    </xf>
    <xf numFmtId="0" fontId="36" fillId="35" borderId="50" xfId="0" applyNumberFormat="1" applyFont="1" applyFill="1" applyBorder="1" applyAlignment="1">
      <alignment horizontal="center" vertical="center"/>
    </xf>
    <xf numFmtId="0" fontId="36" fillId="35" borderId="14" xfId="0" applyNumberFormat="1" applyFont="1" applyFill="1" applyBorder="1" applyAlignment="1">
      <alignment horizontal="center" vertical="center"/>
    </xf>
    <xf numFmtId="0" fontId="36" fillId="35" borderId="15" xfId="0" applyNumberFormat="1" applyFont="1" applyFill="1" applyBorder="1" applyAlignment="1">
      <alignment horizontal="center" vertical="center"/>
    </xf>
    <xf numFmtId="0" fontId="36" fillId="35" borderId="10" xfId="0" applyFont="1" applyFill="1" applyBorder="1" applyAlignment="1">
      <alignment vertical="center"/>
    </xf>
    <xf numFmtId="0" fontId="36" fillId="35" borderId="85" xfId="0" applyNumberFormat="1" applyFont="1" applyFill="1" applyBorder="1" applyAlignment="1">
      <alignment horizontal="left" vertical="center"/>
    </xf>
    <xf numFmtId="0" fontId="36" fillId="35" borderId="54" xfId="0" applyNumberFormat="1" applyFont="1" applyFill="1" applyBorder="1" applyAlignment="1">
      <alignment horizontal="center" vertical="center"/>
    </xf>
    <xf numFmtId="0" fontId="36" fillId="35" borderId="12" xfId="0" applyNumberFormat="1" applyFont="1" applyFill="1" applyBorder="1" applyAlignment="1">
      <alignment horizontal="center" vertical="center"/>
    </xf>
    <xf numFmtId="0" fontId="36" fillId="35" borderId="51" xfId="0" applyNumberFormat="1" applyFont="1" applyFill="1" applyBorder="1" applyAlignment="1">
      <alignment horizontal="center" vertical="center"/>
    </xf>
    <xf numFmtId="0" fontId="36" fillId="35" borderId="48" xfId="0" applyNumberFormat="1" applyFont="1" applyFill="1" applyBorder="1" applyAlignment="1">
      <alignment horizontal="center" vertical="center"/>
    </xf>
    <xf numFmtId="0" fontId="36" fillId="35" borderId="13" xfId="0" applyNumberFormat="1" applyFont="1" applyFill="1" applyBorder="1" applyAlignment="1">
      <alignment horizontal="center" vertical="center"/>
    </xf>
    <xf numFmtId="0" fontId="8" fillId="0" borderId="72" xfId="0" applyNumberFormat="1" applyFont="1" applyFill="1" applyBorder="1" applyAlignment="1">
      <alignment horizontal="center" vertical="center"/>
    </xf>
    <xf numFmtId="0" fontId="8" fillId="6" borderId="43" xfId="0" applyNumberFormat="1" applyFont="1" applyFill="1" applyBorder="1" applyAlignment="1">
      <alignment horizontal="center" vertical="center"/>
    </xf>
    <xf numFmtId="0" fontId="8" fillId="0" borderId="43" xfId="0" applyNumberFormat="1" applyFont="1" applyFill="1" applyBorder="1" applyAlignment="1">
      <alignment horizontal="center" vertical="center"/>
    </xf>
    <xf numFmtId="0" fontId="8" fillId="0" borderId="75" xfId="0" applyNumberFormat="1" applyFont="1" applyFill="1" applyBorder="1" applyAlignment="1">
      <alignment horizontal="center" vertical="center"/>
    </xf>
    <xf numFmtId="0" fontId="36" fillId="35" borderId="43" xfId="0" applyNumberFormat="1" applyFont="1" applyFill="1" applyBorder="1" applyAlignment="1">
      <alignment horizontal="center" vertical="center"/>
    </xf>
    <xf numFmtId="0" fontId="36" fillId="35" borderId="75" xfId="0" applyNumberFormat="1" applyFont="1" applyFill="1" applyBorder="1" applyAlignment="1">
      <alignment horizontal="center" vertical="center"/>
    </xf>
    <xf numFmtId="0" fontId="8" fillId="6" borderId="75" xfId="0" applyNumberFormat="1" applyFont="1" applyFill="1" applyBorder="1" applyAlignment="1">
      <alignment horizontal="center" vertical="center"/>
    </xf>
    <xf numFmtId="0" fontId="34" fillId="7" borderId="89" xfId="0" applyNumberFormat="1" applyFont="1" applyFill="1" applyBorder="1" applyAlignment="1">
      <alignment horizontal="center" vertical="center"/>
    </xf>
    <xf numFmtId="0" fontId="34" fillId="34" borderId="24" xfId="0" applyNumberFormat="1" applyFont="1" applyFill="1" applyBorder="1" applyAlignment="1">
      <alignment horizontal="center" vertical="center"/>
    </xf>
    <xf numFmtId="0" fontId="34" fillId="34" borderId="76" xfId="0" applyNumberFormat="1" applyFont="1" applyFill="1" applyBorder="1" applyAlignment="1">
      <alignment horizontal="center" vertical="center"/>
    </xf>
    <xf numFmtId="0" fontId="35" fillId="35" borderId="91" xfId="0" applyFont="1" applyFill="1" applyBorder="1" applyAlignment="1">
      <alignment horizontal="left" vertical="center" wrapText="1"/>
    </xf>
    <xf numFmtId="0" fontId="35" fillId="35" borderId="86" xfId="0" applyFont="1" applyFill="1" applyBorder="1" applyAlignment="1">
      <alignment horizontal="left" vertical="center" wrapText="1"/>
    </xf>
    <xf numFmtId="0" fontId="36" fillId="35" borderId="86" xfId="0" applyFont="1" applyFill="1" applyBorder="1" applyAlignment="1">
      <alignment horizontal="left" vertical="center" wrapText="1"/>
    </xf>
    <xf numFmtId="0" fontId="36" fillId="35" borderId="91" xfId="0" applyFont="1" applyFill="1" applyBorder="1" applyAlignment="1">
      <alignment horizontal="left" vertical="center" wrapText="1"/>
    </xf>
    <xf numFmtId="0" fontId="36" fillId="35" borderId="93" xfId="0" applyFont="1" applyFill="1" applyBorder="1" applyAlignment="1">
      <alignment horizontal="left" vertical="center" wrapText="1"/>
    </xf>
    <xf numFmtId="0" fontId="36" fillId="35" borderId="90" xfId="0" applyNumberFormat="1" applyFont="1" applyFill="1" applyBorder="1" applyAlignment="1">
      <alignment horizontal="left" vertical="center"/>
    </xf>
    <xf numFmtId="0" fontId="36" fillId="35" borderId="16" xfId="0" applyFont="1" applyFill="1" applyBorder="1" applyAlignment="1">
      <alignment horizontal="left" vertical="center" wrapText="1"/>
    </xf>
    <xf numFmtId="0" fontId="36" fillId="35" borderId="96" xfId="0" applyFont="1" applyFill="1" applyBorder="1" applyAlignment="1">
      <alignment horizontal="left" vertical="center" wrapText="1"/>
    </xf>
    <xf numFmtId="0" fontId="35" fillId="6" borderId="14" xfId="0" applyNumberFormat="1" applyFont="1" applyFill="1" applyBorder="1" applyAlignment="1">
      <alignment horizontal="center" vertical="center"/>
    </xf>
    <xf numFmtId="0" fontId="35" fillId="6" borderId="53" xfId="0" applyNumberFormat="1" applyFont="1" applyFill="1" applyBorder="1" applyAlignment="1">
      <alignment horizontal="center" vertical="center"/>
    </xf>
    <xf numFmtId="0" fontId="35" fillId="6" borderId="50" xfId="0" applyNumberFormat="1" applyFont="1" applyFill="1" applyBorder="1" applyAlignment="1">
      <alignment horizontal="center" vertical="center"/>
    </xf>
    <xf numFmtId="0" fontId="35" fillId="0" borderId="14" xfId="0" applyNumberFormat="1" applyFont="1" applyFill="1" applyBorder="1" applyAlignment="1">
      <alignment horizontal="center" vertical="center"/>
    </xf>
    <xf numFmtId="0" fontId="35" fillId="0" borderId="53" xfId="0" applyNumberFormat="1" applyFont="1" applyFill="1" applyBorder="1" applyAlignment="1">
      <alignment horizontal="center" vertical="center"/>
    </xf>
    <xf numFmtId="0" fontId="35" fillId="0" borderId="50" xfId="0" applyNumberFormat="1" applyFont="1" applyFill="1" applyBorder="1" applyAlignment="1">
      <alignment horizontal="center" vertical="center"/>
    </xf>
    <xf numFmtId="0" fontId="35" fillId="0" borderId="15" xfId="0" applyNumberFormat="1" applyFont="1" applyFill="1" applyBorder="1" applyAlignment="1">
      <alignment horizontal="center" vertical="center"/>
    </xf>
    <xf numFmtId="0" fontId="35" fillId="6" borderId="7" xfId="0" applyNumberFormat="1" applyFont="1" applyFill="1" applyBorder="1" applyAlignment="1">
      <alignment horizontal="center" vertical="center"/>
    </xf>
    <xf numFmtId="0" fontId="35" fillId="6" borderId="9" xfId="0" applyNumberFormat="1" applyFont="1" applyFill="1" applyBorder="1" applyAlignment="1">
      <alignment horizontal="center" vertical="center"/>
    </xf>
    <xf numFmtId="0" fontId="35" fillId="6" borderId="10" xfId="0" applyNumberFormat="1" applyFont="1" applyFill="1" applyBorder="1" applyAlignment="1">
      <alignment horizontal="center" vertical="center"/>
    </xf>
    <xf numFmtId="0" fontId="35" fillId="0" borderId="8" xfId="0" applyNumberFormat="1" applyFont="1" applyFill="1" applyBorder="1" applyAlignment="1">
      <alignment horizontal="center" vertical="center"/>
    </xf>
    <xf numFmtId="0" fontId="35" fillId="0" borderId="7" xfId="0" applyNumberFormat="1" applyFont="1" applyFill="1" applyBorder="1" applyAlignment="1">
      <alignment horizontal="center" vertical="center"/>
    </xf>
    <xf numFmtId="0" fontId="35" fillId="0" borderId="9" xfId="0" applyNumberFormat="1" applyFont="1" applyFill="1" applyBorder="1" applyAlignment="1">
      <alignment horizontal="center" vertical="center"/>
    </xf>
    <xf numFmtId="0" fontId="35" fillId="0" borderId="10" xfId="0" applyNumberFormat="1" applyFont="1" applyFill="1" applyBorder="1" applyAlignment="1">
      <alignment horizontal="center" vertical="center"/>
    </xf>
    <xf numFmtId="0" fontId="35" fillId="0" borderId="11" xfId="0" applyNumberFormat="1" applyFont="1" applyFill="1" applyBorder="1" applyAlignment="1">
      <alignment horizontal="center" vertical="center"/>
    </xf>
    <xf numFmtId="0" fontId="35" fillId="6" borderId="12" xfId="0" applyNumberFormat="1" applyFont="1" applyFill="1" applyBorder="1" applyAlignment="1">
      <alignment horizontal="center" vertical="center"/>
    </xf>
    <xf numFmtId="0" fontId="35" fillId="6" borderId="51" xfId="0" applyNumberFormat="1" applyFont="1" applyFill="1" applyBorder="1" applyAlignment="1">
      <alignment horizontal="center" vertical="center"/>
    </xf>
    <xf numFmtId="0" fontId="35" fillId="6" borderId="48" xfId="0" applyNumberFormat="1" applyFont="1" applyFill="1" applyBorder="1" applyAlignment="1">
      <alignment horizontal="center" vertical="center"/>
    </xf>
    <xf numFmtId="0" fontId="35" fillId="0" borderId="54" xfId="0" applyNumberFormat="1" applyFont="1" applyFill="1" applyBorder="1" applyAlignment="1">
      <alignment horizontal="center" vertical="center"/>
    </xf>
    <xf numFmtId="0" fontId="35" fillId="0" borderId="12" xfId="0" applyNumberFormat="1" applyFont="1" applyFill="1" applyBorder="1" applyAlignment="1">
      <alignment horizontal="center" vertical="center"/>
    </xf>
    <xf numFmtId="0" fontId="35" fillId="0" borderId="51" xfId="0" applyNumberFormat="1" applyFont="1" applyFill="1" applyBorder="1" applyAlignment="1">
      <alignment horizontal="center" vertical="center"/>
    </xf>
    <xf numFmtId="0" fontId="35" fillId="0" borderId="48" xfId="0" applyNumberFormat="1" applyFont="1" applyFill="1" applyBorder="1" applyAlignment="1">
      <alignment horizontal="center" vertical="center"/>
    </xf>
    <xf numFmtId="0" fontId="35" fillId="0" borderId="13" xfId="0" applyNumberFormat="1" applyFont="1" applyFill="1" applyBorder="1" applyAlignment="1">
      <alignment horizontal="center" vertical="center"/>
    </xf>
    <xf numFmtId="0" fontId="41" fillId="6" borderId="43" xfId="0" applyNumberFormat="1" applyFont="1" applyFill="1" applyBorder="1" applyAlignment="1">
      <alignment horizontal="center" vertical="center"/>
    </xf>
    <xf numFmtId="0" fontId="41" fillId="0" borderId="43" xfId="0" applyNumberFormat="1" applyFont="1" applyFill="1" applyBorder="1" applyAlignment="1">
      <alignment horizontal="center" vertical="center"/>
    </xf>
    <xf numFmtId="0" fontId="41" fillId="0" borderId="75" xfId="0" applyNumberFormat="1" applyFont="1" applyFill="1" applyBorder="1" applyAlignment="1">
      <alignment horizontal="center" vertical="center"/>
    </xf>
    <xf numFmtId="0" fontId="8" fillId="6" borderId="52" xfId="0" applyNumberFormat="1" applyFont="1" applyFill="1" applyBorder="1" applyAlignment="1">
      <alignment horizontal="center" vertical="center"/>
    </xf>
    <xf numFmtId="0" fontId="8" fillId="0" borderId="55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36" fillId="35" borderId="8" xfId="0" applyFont="1" applyFill="1" applyBorder="1" applyAlignment="1">
      <alignment horizontal="center" vertical="center"/>
    </xf>
    <xf numFmtId="0" fontId="35" fillId="35" borderId="86" xfId="0" applyFont="1" applyFill="1" applyBorder="1" applyAlignment="1">
      <alignment horizontal="left" vertical="center"/>
    </xf>
    <xf numFmtId="0" fontId="8" fillId="0" borderId="57" xfId="0" applyNumberFormat="1" applyFont="1" applyFill="1" applyBorder="1" applyAlignment="1">
      <alignment horizontal="left" vertical="center"/>
    </xf>
    <xf numFmtId="0" fontId="8" fillId="0" borderId="92" xfId="0" applyNumberFormat="1" applyFont="1" applyFill="1" applyBorder="1" applyAlignment="1">
      <alignment horizontal="left" vertical="center"/>
    </xf>
    <xf numFmtId="0" fontId="8" fillId="0" borderId="58" xfId="0" applyNumberFormat="1" applyFont="1" applyFill="1" applyBorder="1" applyAlignment="1">
      <alignment horizontal="center" vertical="center"/>
    </xf>
    <xf numFmtId="0" fontId="8" fillId="0" borderId="59" xfId="0" applyNumberFormat="1" applyFont="1" applyFill="1" applyBorder="1" applyAlignment="1">
      <alignment horizontal="center" vertical="center"/>
    </xf>
    <xf numFmtId="0" fontId="8" fillId="0" borderId="57" xfId="0" applyNumberFormat="1" applyFont="1" applyFill="1" applyBorder="1" applyAlignment="1">
      <alignment horizontal="center" vertical="center"/>
    </xf>
    <xf numFmtId="0" fontId="8" fillId="0" borderId="60" xfId="0" applyNumberFormat="1" applyFont="1" applyFill="1" applyBorder="1" applyAlignment="1">
      <alignment horizontal="center" vertical="center"/>
    </xf>
    <xf numFmtId="0" fontId="8" fillId="0" borderId="61" xfId="0" applyNumberFormat="1" applyFont="1" applyFill="1" applyBorder="1" applyAlignment="1">
      <alignment horizontal="center" vertical="center"/>
    </xf>
    <xf numFmtId="0" fontId="34" fillId="0" borderId="18" xfId="0" applyNumberFormat="1" applyFont="1" applyFill="1" applyBorder="1" applyAlignment="1">
      <alignment horizontal="center" vertical="center"/>
    </xf>
    <xf numFmtId="0" fontId="34" fillId="0" borderId="19" xfId="0" applyNumberFormat="1" applyFont="1" applyFill="1" applyBorder="1" applyAlignment="1">
      <alignment horizontal="center" vertical="center"/>
    </xf>
    <xf numFmtId="0" fontId="35" fillId="35" borderId="59" xfId="0" applyFont="1" applyFill="1" applyBorder="1" applyAlignment="1">
      <alignment horizontal="center" vertical="center" wrapText="1"/>
    </xf>
    <xf numFmtId="0" fontId="35" fillId="35" borderId="57" xfId="0" applyFont="1" applyFill="1" applyBorder="1" applyAlignment="1">
      <alignment horizontal="center" vertical="center" wrapText="1"/>
    </xf>
    <xf numFmtId="0" fontId="35" fillId="35" borderId="64" xfId="28" applyNumberFormat="1" applyFont="1" applyFill="1" applyBorder="1" applyAlignment="1">
      <alignment horizontal="center" vertical="center"/>
    </xf>
    <xf numFmtId="0" fontId="35" fillId="35" borderId="65" xfId="28" applyNumberFormat="1" applyFont="1" applyFill="1" applyBorder="1" applyAlignment="1">
      <alignment horizontal="center" vertical="center"/>
    </xf>
    <xf numFmtId="0" fontId="35" fillId="35" borderId="66" xfId="28" applyNumberFormat="1" applyFont="1" applyFill="1" applyBorder="1" applyAlignment="1">
      <alignment horizontal="center" vertical="center"/>
    </xf>
    <xf numFmtId="0" fontId="35" fillId="35" borderId="68" xfId="28" applyNumberFormat="1" applyFont="1" applyFill="1" applyBorder="1" applyAlignment="1">
      <alignment horizontal="center" vertical="center"/>
    </xf>
    <xf numFmtId="0" fontId="36" fillId="35" borderId="78" xfId="28" applyFont="1" applyFill="1" applyBorder="1" applyAlignment="1">
      <alignment horizontal="left" vertical="center" wrapText="1"/>
    </xf>
    <xf numFmtId="0" fontId="36" fillId="35" borderId="86" xfId="28" applyFont="1" applyFill="1" applyBorder="1" applyAlignment="1">
      <alignment horizontal="left" vertical="center" wrapText="1"/>
    </xf>
    <xf numFmtId="0" fontId="36" fillId="35" borderId="8" xfId="28" applyFont="1" applyFill="1" applyBorder="1" applyAlignment="1">
      <alignment horizontal="center" vertical="center" wrapText="1"/>
    </xf>
    <xf numFmtId="0" fontId="36" fillId="35" borderId="7" xfId="28" applyFont="1" applyFill="1" applyBorder="1" applyAlignment="1">
      <alignment horizontal="center" vertical="center" wrapText="1"/>
    </xf>
    <xf numFmtId="0" fontId="36" fillId="35" borderId="9" xfId="28" applyFont="1" applyFill="1" applyBorder="1" applyAlignment="1">
      <alignment horizontal="center" vertical="center" wrapText="1"/>
    </xf>
    <xf numFmtId="0" fontId="36" fillId="35" borderId="10" xfId="28" applyFont="1" applyFill="1" applyBorder="1" applyAlignment="1">
      <alignment horizontal="center" vertical="center" wrapText="1"/>
    </xf>
    <xf numFmtId="0" fontId="36" fillId="35" borderId="7" xfId="28" applyFont="1" applyFill="1" applyBorder="1" applyAlignment="1">
      <alignment vertical="center"/>
    </xf>
    <xf numFmtId="0" fontId="36" fillId="35" borderId="10" xfId="28" applyFont="1" applyFill="1" applyBorder="1" applyAlignment="1">
      <alignment horizontal="center" vertical="center"/>
    </xf>
    <xf numFmtId="0" fontId="36" fillId="35" borderId="7" xfId="28" applyFont="1" applyFill="1" applyBorder="1" applyAlignment="1">
      <alignment horizontal="center" vertical="center"/>
    </xf>
    <xf numFmtId="0" fontId="36" fillId="35" borderId="11" xfId="28" applyFont="1" applyFill="1" applyBorder="1" applyAlignment="1">
      <alignment horizontal="center" vertical="center"/>
    </xf>
    <xf numFmtId="0" fontId="36" fillId="35" borderId="10" xfId="28" applyNumberFormat="1" applyFont="1" applyFill="1" applyBorder="1" applyAlignment="1">
      <alignment horizontal="center" vertical="center"/>
    </xf>
    <xf numFmtId="0" fontId="36" fillId="35" borderId="7" xfId="28" applyNumberFormat="1" applyFont="1" applyFill="1" applyBorder="1" applyAlignment="1">
      <alignment horizontal="center" vertical="center"/>
    </xf>
    <xf numFmtId="0" fontId="36" fillId="35" borderId="11" xfId="28" applyNumberFormat="1" applyFont="1" applyFill="1" applyBorder="1" applyAlignment="1">
      <alignment horizontal="center" vertical="center"/>
    </xf>
    <xf numFmtId="0" fontId="36" fillId="35" borderId="85" xfId="28" applyFont="1" applyFill="1" applyBorder="1" applyAlignment="1">
      <alignment horizontal="left" vertical="center" wrapText="1"/>
    </xf>
    <xf numFmtId="0" fontId="36" fillId="35" borderId="90" xfId="28" applyFont="1" applyFill="1" applyBorder="1" applyAlignment="1">
      <alignment horizontal="left" vertical="center" wrapText="1"/>
    </xf>
    <xf numFmtId="0" fontId="36" fillId="35" borderId="54" xfId="28" applyFont="1" applyFill="1" applyBorder="1" applyAlignment="1">
      <alignment horizontal="center" vertical="center" wrapText="1"/>
    </xf>
    <xf numFmtId="0" fontId="36" fillId="35" borderId="12" xfId="28" applyFont="1" applyFill="1" applyBorder="1" applyAlignment="1">
      <alignment horizontal="center" vertical="center" wrapText="1"/>
    </xf>
    <xf numFmtId="0" fontId="36" fillId="35" borderId="51" xfId="28" applyFont="1" applyFill="1" applyBorder="1" applyAlignment="1">
      <alignment horizontal="center" vertical="center" wrapText="1"/>
    </xf>
    <xf numFmtId="0" fontId="36" fillId="35" borderId="48" xfId="28" applyFont="1" applyFill="1" applyBorder="1" applyAlignment="1">
      <alignment horizontal="center" vertical="center" wrapText="1"/>
    </xf>
    <xf numFmtId="0" fontId="36" fillId="35" borderId="48" xfId="28" applyNumberFormat="1" applyFont="1" applyFill="1" applyBorder="1" applyAlignment="1">
      <alignment horizontal="center" vertical="center"/>
    </xf>
    <xf numFmtId="0" fontId="36" fillId="35" borderId="12" xfId="28" applyNumberFormat="1" applyFont="1" applyFill="1" applyBorder="1" applyAlignment="1">
      <alignment horizontal="center" vertical="center"/>
    </xf>
    <xf numFmtId="0" fontId="36" fillId="35" borderId="13" xfId="28" applyNumberFormat="1" applyFont="1" applyFill="1" applyBorder="1" applyAlignment="1">
      <alignment horizontal="center" vertical="center"/>
    </xf>
    <xf numFmtId="0" fontId="36" fillId="35" borderId="16" xfId="28" applyFont="1" applyFill="1" applyBorder="1" applyAlignment="1">
      <alignment horizontal="left" vertical="center" wrapText="1"/>
    </xf>
    <xf numFmtId="0" fontId="36" fillId="35" borderId="80" xfId="28" applyFont="1" applyFill="1" applyBorder="1" applyAlignment="1">
      <alignment horizontal="left" vertical="center" wrapText="1"/>
    </xf>
    <xf numFmtId="0" fontId="36" fillId="35" borderId="25" xfId="28" applyFont="1" applyFill="1" applyBorder="1" applyAlignment="1">
      <alignment horizontal="left" vertical="center" wrapText="1"/>
    </xf>
    <xf numFmtId="0" fontId="36" fillId="35" borderId="4" xfId="28" applyFont="1" applyFill="1" applyBorder="1" applyAlignment="1">
      <alignment horizontal="center" vertical="center" wrapText="1"/>
    </xf>
    <xf numFmtId="0" fontId="36" fillId="35" borderId="1" xfId="28" applyFont="1" applyFill="1" applyBorder="1" applyAlignment="1">
      <alignment horizontal="center" vertical="center" wrapText="1"/>
    </xf>
    <xf numFmtId="0" fontId="36" fillId="35" borderId="3" xfId="28" applyFont="1" applyFill="1" applyBorder="1" applyAlignment="1">
      <alignment horizontal="center" vertical="center" wrapText="1"/>
    </xf>
    <xf numFmtId="0" fontId="36" fillId="35" borderId="4" xfId="28" applyNumberFormat="1" applyFont="1" applyFill="1" applyBorder="1" applyAlignment="1">
      <alignment horizontal="center" vertical="center"/>
    </xf>
    <xf numFmtId="0" fontId="36" fillId="35" borderId="1" xfId="28" applyNumberFormat="1" applyFont="1" applyFill="1" applyBorder="1" applyAlignment="1">
      <alignment horizontal="center" vertical="center"/>
    </xf>
    <xf numFmtId="0" fontId="36" fillId="35" borderId="5" xfId="28" applyNumberFormat="1" applyFont="1" applyFill="1" applyBorder="1" applyAlignment="1">
      <alignment horizontal="center" vertical="center"/>
    </xf>
    <xf numFmtId="0" fontId="36" fillId="35" borderId="81" xfId="28" applyFont="1" applyFill="1" applyBorder="1" applyAlignment="1">
      <alignment horizontal="left" vertical="center" wrapText="1"/>
    </xf>
    <xf numFmtId="0" fontId="36" fillId="35" borderId="95" xfId="28" applyFont="1" applyFill="1" applyBorder="1" applyAlignment="1">
      <alignment horizontal="left" vertical="center" wrapText="1"/>
    </xf>
    <xf numFmtId="0" fontId="36" fillId="35" borderId="20" xfId="28" applyFont="1" applyFill="1" applyBorder="1" applyAlignment="1">
      <alignment horizontal="center" vertical="center" wrapText="1"/>
    </xf>
    <xf numFmtId="0" fontId="36" fillId="35" borderId="18" xfId="28" applyFont="1" applyFill="1" applyBorder="1" applyAlignment="1">
      <alignment horizontal="center" vertical="center" wrapText="1"/>
    </xf>
    <xf numFmtId="0" fontId="36" fillId="35" borderId="19" xfId="28" applyFont="1" applyFill="1" applyBorder="1" applyAlignment="1">
      <alignment horizontal="center" vertical="center" wrapText="1"/>
    </xf>
    <xf numFmtId="0" fontId="36" fillId="35" borderId="20" xfId="28" applyNumberFormat="1" applyFont="1" applyFill="1" applyBorder="1" applyAlignment="1">
      <alignment horizontal="center" vertical="center"/>
    </xf>
    <xf numFmtId="0" fontId="36" fillId="35" borderId="18" xfId="28" applyNumberFormat="1" applyFont="1" applyFill="1" applyBorder="1" applyAlignment="1">
      <alignment horizontal="center" vertical="center"/>
    </xf>
    <xf numFmtId="0" fontId="36" fillId="35" borderId="21" xfId="28" applyNumberFormat="1" applyFont="1" applyFill="1" applyBorder="1" applyAlignment="1">
      <alignment horizontal="center" vertical="center"/>
    </xf>
    <xf numFmtId="0" fontId="36" fillId="35" borderId="82" xfId="28" applyFont="1" applyFill="1" applyBorder="1" applyAlignment="1">
      <alignment horizontal="left" vertical="center" wrapText="1"/>
    </xf>
    <xf numFmtId="0" fontId="36" fillId="35" borderId="97" xfId="28" applyFont="1" applyFill="1" applyBorder="1" applyAlignment="1">
      <alignment horizontal="left" vertical="center" wrapText="1"/>
    </xf>
    <xf numFmtId="0" fontId="36" fillId="35" borderId="50" xfId="28" applyFont="1" applyFill="1" applyBorder="1" applyAlignment="1">
      <alignment horizontal="center" vertical="center" wrapText="1"/>
    </xf>
    <xf numFmtId="0" fontId="36" fillId="35" borderId="14" xfId="28" applyFont="1" applyFill="1" applyBorder="1" applyAlignment="1">
      <alignment horizontal="center" vertical="center" wrapText="1"/>
    </xf>
    <xf numFmtId="0" fontId="36" fillId="35" borderId="53" xfId="28" applyFont="1" applyFill="1" applyBorder="1" applyAlignment="1">
      <alignment horizontal="center" vertical="center" wrapText="1"/>
    </xf>
    <xf numFmtId="0" fontId="36" fillId="35" borderId="50" xfId="28" applyNumberFormat="1" applyFont="1" applyFill="1" applyBorder="1" applyAlignment="1">
      <alignment horizontal="center" vertical="center"/>
    </xf>
    <xf numFmtId="0" fontId="36" fillId="35" borderId="14" xfId="28" applyNumberFormat="1" applyFont="1" applyFill="1" applyBorder="1" applyAlignment="1">
      <alignment horizontal="center" vertical="center"/>
    </xf>
    <xf numFmtId="0" fontId="36" fillId="35" borderId="15" xfId="28" applyNumberFormat="1" applyFont="1" applyFill="1" applyBorder="1" applyAlignment="1">
      <alignment horizontal="center" vertical="center"/>
    </xf>
    <xf numFmtId="0" fontId="40" fillId="35" borderId="80" xfId="28" applyFont="1" applyFill="1" applyBorder="1" applyAlignment="1">
      <alignment horizontal="left" vertical="center" wrapText="1"/>
    </xf>
    <xf numFmtId="0" fontId="40" fillId="35" borderId="25" xfId="28" applyFont="1" applyFill="1" applyBorder="1" applyAlignment="1">
      <alignment horizontal="left" vertical="center" wrapText="1"/>
    </xf>
    <xf numFmtId="0" fontId="36" fillId="35" borderId="66" xfId="28" applyFont="1" applyFill="1" applyBorder="1" applyAlignment="1">
      <alignment horizontal="center" vertical="center" wrapText="1"/>
    </xf>
    <xf numFmtId="0" fontId="36" fillId="35" borderId="64" xfId="28" applyFont="1" applyFill="1" applyBorder="1" applyAlignment="1">
      <alignment horizontal="center" vertical="center" wrapText="1"/>
    </xf>
    <xf numFmtId="0" fontId="36" fillId="35" borderId="68" xfId="28" applyFont="1" applyFill="1" applyBorder="1" applyAlignment="1">
      <alignment horizontal="center" vertical="center" wrapText="1"/>
    </xf>
    <xf numFmtId="0" fontId="36" fillId="35" borderId="66" xfId="28" applyNumberFormat="1" applyFont="1" applyFill="1" applyBorder="1" applyAlignment="1">
      <alignment horizontal="center" vertical="center"/>
    </xf>
    <xf numFmtId="0" fontId="36" fillId="35" borderId="64" xfId="28" applyNumberFormat="1" applyFont="1" applyFill="1" applyBorder="1" applyAlignment="1">
      <alignment horizontal="center" vertical="center"/>
    </xf>
    <xf numFmtId="0" fontId="36" fillId="35" borderId="65" xfId="28" applyNumberFormat="1" applyFont="1" applyFill="1" applyBorder="1" applyAlignment="1">
      <alignment horizontal="center" vertical="center"/>
    </xf>
    <xf numFmtId="0" fontId="40" fillId="35" borderId="83" xfId="28" applyFont="1" applyFill="1" applyBorder="1" applyAlignment="1">
      <alignment horizontal="left" vertical="center" wrapText="1"/>
    </xf>
    <xf numFmtId="0" fontId="40" fillId="35" borderId="94" xfId="28" applyFont="1" applyFill="1" applyBorder="1" applyAlignment="1">
      <alignment horizontal="left" vertical="center" wrapText="1"/>
    </xf>
    <xf numFmtId="0" fontId="36" fillId="35" borderId="67" xfId="28" applyFont="1" applyFill="1" applyBorder="1" applyAlignment="1">
      <alignment horizontal="center" vertical="center" wrapText="1"/>
    </xf>
    <xf numFmtId="0" fontId="36" fillId="35" borderId="62" xfId="28" applyFont="1" applyFill="1" applyBorder="1" applyAlignment="1">
      <alignment horizontal="center" vertical="center" wrapText="1"/>
    </xf>
    <xf numFmtId="0" fontId="36" fillId="35" borderId="69" xfId="28" applyFont="1" applyFill="1" applyBorder="1" applyAlignment="1">
      <alignment horizontal="center" vertical="center" wrapText="1"/>
    </xf>
    <xf numFmtId="0" fontId="36" fillId="35" borderId="67" xfId="28" applyNumberFormat="1" applyFont="1" applyFill="1" applyBorder="1" applyAlignment="1">
      <alignment horizontal="center" vertical="center"/>
    </xf>
    <xf numFmtId="0" fontId="36" fillId="35" borderId="62" xfId="28" applyNumberFormat="1" applyFont="1" applyFill="1" applyBorder="1" applyAlignment="1">
      <alignment horizontal="center" vertical="center"/>
    </xf>
    <xf numFmtId="0" fontId="36" fillId="35" borderId="63" xfId="28" applyNumberFormat="1" applyFont="1" applyFill="1" applyBorder="1" applyAlignment="1">
      <alignment horizontal="center" vertical="center"/>
    </xf>
    <xf numFmtId="0" fontId="36" fillId="35" borderId="17" xfId="28" applyFont="1" applyFill="1" applyBorder="1" applyAlignment="1">
      <alignment horizontal="center" vertical="center" wrapText="1"/>
    </xf>
    <xf numFmtId="0" fontId="35" fillId="35" borderId="82" xfId="28" applyNumberFormat="1" applyFont="1" applyFill="1" applyBorder="1" applyAlignment="1">
      <alignment horizontal="center" vertical="center"/>
    </xf>
    <xf numFmtId="0" fontId="36" fillId="35" borderId="52" xfId="0" applyFont="1" applyFill="1" applyBorder="1" applyAlignment="1">
      <alignment horizontal="left" vertical="center" wrapText="1"/>
    </xf>
    <xf numFmtId="0" fontId="36" fillId="35" borderId="9" xfId="0" applyFont="1" applyFill="1" applyBorder="1" applyAlignment="1">
      <alignment horizontal="left" vertical="center" wrapText="1"/>
    </xf>
    <xf numFmtId="0" fontId="36" fillId="35" borderId="9" xfId="0" applyFont="1" applyFill="1" applyBorder="1" applyAlignment="1">
      <alignment horizontal="left" vertical="center"/>
    </xf>
    <xf numFmtId="0" fontId="31" fillId="0" borderId="41" xfId="0" applyNumberFormat="1" applyFont="1" applyFill="1" applyBorder="1" applyAlignment="1">
      <alignment horizontal="left" vertical="center" shrinkToFit="1"/>
    </xf>
    <xf numFmtId="0" fontId="31" fillId="0" borderId="38" xfId="0" applyNumberFormat="1" applyFont="1" applyFill="1" applyBorder="1" applyAlignment="1">
      <alignment horizontal="left" vertical="center" shrinkToFit="1"/>
    </xf>
    <xf numFmtId="0" fontId="31" fillId="35" borderId="38" xfId="0" applyNumberFormat="1" applyFont="1" applyFill="1" applyBorder="1" applyAlignment="1">
      <alignment horizontal="left" vertical="center" shrinkToFit="1"/>
    </xf>
    <xf numFmtId="0" fontId="31" fillId="0" borderId="39" xfId="0" applyNumberFormat="1" applyFont="1" applyFill="1" applyBorder="1" applyAlignment="1">
      <alignment horizontal="left" vertical="center" shrinkToFit="1"/>
    </xf>
    <xf numFmtId="0" fontId="34" fillId="0" borderId="18" xfId="0" applyNumberFormat="1" applyFont="1" applyFill="1" applyBorder="1" applyAlignment="1">
      <alignment horizontal="center" vertical="center"/>
    </xf>
    <xf numFmtId="0" fontId="34" fillId="0" borderId="19" xfId="0" applyNumberFormat="1" applyFont="1" applyFill="1" applyBorder="1" applyAlignment="1">
      <alignment horizontal="center" vertical="center"/>
    </xf>
    <xf numFmtId="0" fontId="35" fillId="35" borderId="8" xfId="28" applyNumberFormat="1" applyFont="1" applyFill="1" applyBorder="1" applyAlignment="1">
      <alignment horizontal="center" vertical="center"/>
    </xf>
    <xf numFmtId="0" fontId="35" fillId="35" borderId="7" xfId="28" applyNumberFormat="1" applyFont="1" applyFill="1" applyBorder="1" applyAlignment="1">
      <alignment horizontal="center" vertical="center"/>
    </xf>
    <xf numFmtId="0" fontId="35" fillId="35" borderId="11" xfId="28" applyNumberFormat="1" applyFont="1" applyFill="1" applyBorder="1" applyAlignment="1">
      <alignment horizontal="center" vertical="center"/>
    </xf>
    <xf numFmtId="0" fontId="35" fillId="35" borderId="10" xfId="28" applyNumberFormat="1" applyFont="1" applyFill="1" applyBorder="1" applyAlignment="1">
      <alignment horizontal="center" vertical="center"/>
    </xf>
    <xf numFmtId="0" fontId="35" fillId="35" borderId="9" xfId="28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0" fontId="35" fillId="35" borderId="50" xfId="0" applyFont="1" applyFill="1" applyBorder="1" applyAlignment="1">
      <alignment horizontal="center" vertical="center" wrapText="1"/>
    </xf>
    <xf numFmtId="0" fontId="35" fillId="35" borderId="14" xfId="0" applyFont="1" applyFill="1" applyBorder="1" applyAlignment="1">
      <alignment horizontal="center" vertical="center" wrapText="1"/>
    </xf>
    <xf numFmtId="0" fontId="8" fillId="6" borderId="53" xfId="0" applyNumberFormat="1" applyFont="1" applyFill="1" applyBorder="1" applyAlignment="1">
      <alignment horizontal="center" vertical="center"/>
    </xf>
    <xf numFmtId="0" fontId="8" fillId="0" borderId="56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/>
    </xf>
    <xf numFmtId="0" fontId="8" fillId="0" borderId="53" xfId="0" applyNumberFormat="1" applyFont="1" applyFill="1" applyBorder="1" applyAlignment="1">
      <alignment horizontal="center" vertical="center"/>
    </xf>
    <xf numFmtId="0" fontId="8" fillId="0" borderId="50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36" fillId="35" borderId="3" xfId="28" applyNumberFormat="1" applyFont="1" applyFill="1" applyBorder="1" applyAlignment="1">
      <alignment horizontal="left" vertical="center"/>
    </xf>
    <xf numFmtId="0" fontId="35" fillId="35" borderId="80" xfId="28" applyNumberFormat="1" applyFont="1" applyFill="1" applyBorder="1" applyAlignment="1">
      <alignment horizontal="left" vertical="center"/>
    </xf>
    <xf numFmtId="0" fontId="36" fillId="35" borderId="53" xfId="28" applyNumberFormat="1" applyFont="1" applyFill="1" applyBorder="1" applyAlignment="1">
      <alignment horizontal="left" vertical="center"/>
    </xf>
    <xf numFmtId="0" fontId="35" fillId="35" borderId="82" xfId="28" applyNumberFormat="1" applyFont="1" applyFill="1" applyBorder="1" applyAlignment="1">
      <alignment horizontal="left" vertical="center"/>
    </xf>
    <xf numFmtId="0" fontId="36" fillId="35" borderId="53" xfId="0" applyNumberFormat="1" applyFont="1" applyFill="1" applyBorder="1" applyAlignment="1">
      <alignment horizontal="left" vertical="center"/>
    </xf>
    <xf numFmtId="0" fontId="35" fillId="35" borderId="82" xfId="0" applyNumberFormat="1" applyFont="1" applyFill="1" applyBorder="1" applyAlignment="1">
      <alignment horizontal="left" vertical="center"/>
    </xf>
    <xf numFmtId="0" fontId="35" fillId="35" borderId="50" xfId="0" applyNumberFormat="1" applyFont="1" applyFill="1" applyBorder="1" applyAlignment="1">
      <alignment horizontal="center" vertical="center"/>
    </xf>
    <xf numFmtId="0" fontId="35" fillId="35" borderId="14" xfId="0" applyNumberFormat="1" applyFont="1" applyFill="1" applyBorder="1" applyAlignment="1">
      <alignment horizontal="center" vertical="center"/>
    </xf>
    <xf numFmtId="0" fontId="35" fillId="35" borderId="53" xfId="0" applyNumberFormat="1" applyFont="1" applyFill="1" applyBorder="1" applyAlignment="1">
      <alignment horizontal="center" vertical="center"/>
    </xf>
    <xf numFmtId="0" fontId="36" fillId="35" borderId="78" xfId="0" applyNumberFormat="1" applyFont="1" applyFill="1" applyBorder="1" applyAlignment="1">
      <alignment horizontal="left" vertical="center"/>
    </xf>
    <xf numFmtId="0" fontId="35" fillId="35" borderId="78" xfId="0" applyNumberFormat="1" applyFont="1" applyFill="1" applyBorder="1" applyAlignment="1">
      <alignment horizontal="left" vertical="center"/>
    </xf>
    <xf numFmtId="0" fontId="35" fillId="35" borderId="10" xfId="0" applyNumberFormat="1" applyFont="1" applyFill="1" applyBorder="1" applyAlignment="1">
      <alignment horizontal="center" vertical="center"/>
    </xf>
    <xf numFmtId="0" fontId="35" fillId="35" borderId="7" xfId="0" applyNumberFormat="1" applyFont="1" applyFill="1" applyBorder="1" applyAlignment="1">
      <alignment horizontal="center" vertical="center"/>
    </xf>
    <xf numFmtId="0" fontId="35" fillId="35" borderId="9" xfId="0" applyNumberFormat="1" applyFont="1" applyFill="1" applyBorder="1" applyAlignment="1">
      <alignment horizontal="center" vertical="center"/>
    </xf>
    <xf numFmtId="0" fontId="35" fillId="35" borderId="86" xfId="0" applyNumberFormat="1" applyFont="1" applyFill="1" applyBorder="1" applyAlignment="1">
      <alignment horizontal="left" vertical="center"/>
    </xf>
    <xf numFmtId="0" fontId="35" fillId="35" borderId="8" xfId="0" applyNumberFormat="1" applyFont="1" applyFill="1" applyBorder="1" applyAlignment="1">
      <alignment horizontal="center" vertical="center"/>
    </xf>
    <xf numFmtId="0" fontId="35" fillId="35" borderId="90" xfId="0" applyNumberFormat="1" applyFont="1" applyFill="1" applyBorder="1" applyAlignment="1">
      <alignment horizontal="left" vertical="center"/>
    </xf>
    <xf numFmtId="0" fontId="35" fillId="35" borderId="54" xfId="0" applyNumberFormat="1" applyFont="1" applyFill="1" applyBorder="1" applyAlignment="1">
      <alignment horizontal="center" vertical="center"/>
    </xf>
    <xf numFmtId="0" fontId="35" fillId="35" borderId="12" xfId="0" applyNumberFormat="1" applyFont="1" applyFill="1" applyBorder="1" applyAlignment="1">
      <alignment horizontal="center" vertical="center"/>
    </xf>
    <xf numFmtId="0" fontId="35" fillId="35" borderId="51" xfId="0" applyNumberFormat="1" applyFont="1" applyFill="1" applyBorder="1" applyAlignment="1">
      <alignment horizontal="center" vertical="center"/>
    </xf>
    <xf numFmtId="0" fontId="41" fillId="35" borderId="72" xfId="0" applyNumberFormat="1" applyFont="1" applyFill="1" applyBorder="1" applyAlignment="1">
      <alignment horizontal="center" vertical="center"/>
    </xf>
    <xf numFmtId="0" fontId="41" fillId="35" borderId="43" xfId="0" applyNumberFormat="1" applyFont="1" applyFill="1" applyBorder="1" applyAlignment="1">
      <alignment horizontal="center" vertical="center"/>
    </xf>
    <xf numFmtId="0" fontId="36" fillId="35" borderId="57" xfId="0" applyFont="1" applyFill="1" applyBorder="1" applyAlignment="1">
      <alignment horizontal="left" vertical="center" wrapText="1"/>
    </xf>
    <xf numFmtId="0" fontId="35" fillId="35" borderId="57" xfId="0" applyFont="1" applyFill="1" applyBorder="1" applyAlignment="1">
      <alignment horizontal="left" vertical="center" wrapText="1"/>
    </xf>
    <xf numFmtId="0" fontId="35" fillId="35" borderId="92" xfId="0" applyFont="1" applyFill="1" applyBorder="1" applyAlignment="1">
      <alignment horizontal="left" vertical="center" wrapText="1"/>
    </xf>
    <xf numFmtId="0" fontId="36" fillId="0" borderId="80" xfId="28" applyFont="1" applyFill="1" applyBorder="1" applyAlignment="1">
      <alignment horizontal="left" vertical="center" wrapText="1"/>
    </xf>
    <xf numFmtId="0" fontId="36" fillId="35" borderId="60" xfId="28" applyNumberFormat="1" applyFont="1" applyFill="1" applyBorder="1" applyAlignment="1">
      <alignment horizontal="center" vertical="center"/>
    </xf>
    <xf numFmtId="0" fontId="36" fillId="35" borderId="59" xfId="28" applyNumberFormat="1" applyFont="1" applyFill="1" applyBorder="1" applyAlignment="1">
      <alignment horizontal="center" vertical="center"/>
    </xf>
    <xf numFmtId="0" fontId="36" fillId="35" borderId="61" xfId="28" applyNumberFormat="1" applyFont="1" applyFill="1" applyBorder="1" applyAlignment="1">
      <alignment horizontal="center" vertical="center"/>
    </xf>
    <xf numFmtId="0" fontId="44" fillId="35" borderId="81" xfId="28" applyFont="1" applyFill="1" applyBorder="1" applyAlignment="1">
      <alignment horizontal="left" vertical="center" wrapText="1"/>
    </xf>
    <xf numFmtId="0" fontId="36" fillId="35" borderId="102" xfId="28" applyNumberFormat="1" applyFont="1" applyFill="1" applyBorder="1" applyAlignment="1">
      <alignment horizontal="center" vertical="center"/>
    </xf>
    <xf numFmtId="0" fontId="36" fillId="35" borderId="103" xfId="28" applyNumberFormat="1" applyFont="1" applyFill="1" applyBorder="1" applyAlignment="1">
      <alignment horizontal="center" vertical="center"/>
    </xf>
    <xf numFmtId="0" fontId="36" fillId="35" borderId="104" xfId="28" applyNumberFormat="1" applyFont="1" applyFill="1" applyBorder="1" applyAlignment="1">
      <alignment horizontal="center" vertical="center"/>
    </xf>
    <xf numFmtId="0" fontId="44" fillId="35" borderId="78" xfId="0" applyFont="1" applyFill="1" applyBorder="1" applyAlignment="1">
      <alignment horizontal="left" vertical="center" wrapText="1"/>
    </xf>
    <xf numFmtId="0" fontId="35" fillId="35" borderId="85" xfId="0" applyFont="1" applyFill="1" applyBorder="1" applyAlignment="1">
      <alignment horizontal="left" vertical="center" wrapText="1"/>
    </xf>
    <xf numFmtId="0" fontId="35" fillId="35" borderId="90" xfId="0" applyFont="1" applyFill="1" applyBorder="1" applyAlignment="1">
      <alignment horizontal="left" vertical="center" wrapText="1"/>
    </xf>
    <xf numFmtId="0" fontId="35" fillId="35" borderId="54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51" xfId="0" applyFont="1" applyFill="1" applyBorder="1" applyAlignment="1">
      <alignment horizontal="center" vertical="center" wrapText="1"/>
    </xf>
    <xf numFmtId="0" fontId="35" fillId="35" borderId="48" xfId="0" applyFont="1" applyFill="1" applyBorder="1" applyAlignment="1">
      <alignment horizontal="center" vertical="center" wrapText="1"/>
    </xf>
    <xf numFmtId="0" fontId="35" fillId="35" borderId="54" xfId="0" applyFont="1" applyFill="1" applyBorder="1" applyAlignment="1">
      <alignment horizontal="center" vertical="center"/>
    </xf>
    <xf numFmtId="0" fontId="8" fillId="35" borderId="12" xfId="0" applyNumberFormat="1" applyFont="1" applyFill="1" applyBorder="1" applyAlignment="1">
      <alignment horizontal="center" vertical="center"/>
    </xf>
    <xf numFmtId="0" fontId="8" fillId="35" borderId="51" xfId="0" applyNumberFormat="1" applyFont="1" applyFill="1" applyBorder="1" applyAlignment="1">
      <alignment horizontal="center" vertical="center"/>
    </xf>
    <xf numFmtId="0" fontId="8" fillId="35" borderId="48" xfId="0" applyNumberFormat="1" applyFont="1" applyFill="1" applyBorder="1" applyAlignment="1">
      <alignment horizontal="center" vertical="center"/>
    </xf>
    <xf numFmtId="0" fontId="34" fillId="35" borderId="72" xfId="0" applyNumberFormat="1" applyFont="1" applyFill="1" applyBorder="1" applyAlignment="1">
      <alignment horizontal="center" vertical="center"/>
    </xf>
    <xf numFmtId="0" fontId="34" fillId="35" borderId="43" xfId="0" applyNumberFormat="1" applyFont="1" applyFill="1" applyBorder="1" applyAlignment="1">
      <alignment horizontal="center" vertical="center"/>
    </xf>
    <xf numFmtId="0" fontId="38" fillId="35" borderId="8" xfId="0" applyFont="1" applyFill="1" applyBorder="1" applyAlignment="1">
      <alignment horizontal="center" vertical="center" wrapText="1"/>
    </xf>
    <xf numFmtId="0" fontId="36" fillId="35" borderId="79" xfId="28" applyFont="1" applyFill="1" applyBorder="1" applyAlignment="1">
      <alignment horizontal="left" vertical="center" wrapText="1"/>
    </xf>
    <xf numFmtId="0" fontId="36" fillId="35" borderId="92" xfId="28" applyFont="1" applyFill="1" applyBorder="1" applyAlignment="1">
      <alignment horizontal="left" vertical="center" wrapText="1"/>
    </xf>
    <xf numFmtId="0" fontId="36" fillId="35" borderId="58" xfId="28" applyFont="1" applyFill="1" applyBorder="1" applyAlignment="1">
      <alignment horizontal="center" vertical="center" wrapText="1"/>
    </xf>
    <xf numFmtId="0" fontId="36" fillId="35" borderId="59" xfId="28" applyFont="1" applyFill="1" applyBorder="1" applyAlignment="1">
      <alignment horizontal="center" vertical="center" wrapText="1"/>
    </xf>
    <xf numFmtId="0" fontId="36" fillId="35" borderId="57" xfId="28" applyFont="1" applyFill="1" applyBorder="1" applyAlignment="1">
      <alignment horizontal="center" vertical="center" wrapText="1"/>
    </xf>
    <xf numFmtId="0" fontId="36" fillId="35" borderId="60" xfId="28" applyFont="1" applyFill="1" applyBorder="1" applyAlignment="1">
      <alignment horizontal="center" vertical="center" wrapText="1"/>
    </xf>
    <xf numFmtId="0" fontId="36" fillId="35" borderId="84" xfId="28" applyFont="1" applyFill="1" applyBorder="1" applyAlignment="1">
      <alignment horizontal="left" vertical="center" wrapText="1"/>
    </xf>
    <xf numFmtId="0" fontId="36" fillId="35" borderId="100" xfId="28" applyFont="1" applyFill="1" applyBorder="1" applyAlignment="1">
      <alignment horizontal="left" vertical="center" wrapText="1"/>
    </xf>
    <xf numFmtId="0" fontId="36" fillId="35" borderId="101" xfId="28" applyFont="1" applyFill="1" applyBorder="1" applyAlignment="1">
      <alignment horizontal="center" vertical="center" wrapText="1"/>
    </xf>
    <xf numFmtId="0" fontId="36" fillId="35" borderId="102" xfId="28" applyFont="1" applyFill="1" applyBorder="1" applyAlignment="1">
      <alignment horizontal="center" vertical="center" wrapText="1"/>
    </xf>
    <xf numFmtId="0" fontId="36" fillId="35" borderId="105" xfId="28" applyFont="1" applyFill="1" applyBorder="1" applyAlignment="1">
      <alignment horizontal="center" vertical="center" wrapText="1"/>
    </xf>
    <xf numFmtId="0" fontId="36" fillId="35" borderId="104" xfId="28" applyFont="1" applyFill="1" applyBorder="1" applyAlignment="1">
      <alignment horizontal="center" vertical="center" wrapText="1"/>
    </xf>
    <xf numFmtId="0" fontId="10" fillId="0" borderId="26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horizontal="right" vertical="center" wrapText="1"/>
    </xf>
    <xf numFmtId="0" fontId="30" fillId="0" borderId="42" xfId="0" applyNumberFormat="1" applyFont="1" applyFill="1" applyBorder="1" applyAlignment="1">
      <alignment horizontal="center" vertical="center" wrapText="1"/>
    </xf>
    <xf numFmtId="0" fontId="30" fillId="0" borderId="38" xfId="0" applyNumberFormat="1" applyFont="1" applyFill="1" applyBorder="1" applyAlignment="1">
      <alignment horizontal="center" vertical="center"/>
    </xf>
    <xf numFmtId="0" fontId="30" fillId="0" borderId="39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34" fillId="0" borderId="9" xfId="0" applyNumberFormat="1" applyFont="1" applyFill="1" applyBorder="1" applyAlignment="1">
      <alignment horizontal="center" vertical="center"/>
    </xf>
    <xf numFmtId="0" fontId="34" fillId="0" borderId="10" xfId="0" applyNumberFormat="1" applyFont="1" applyFill="1" applyBorder="1" applyAlignment="1">
      <alignment horizontal="center" vertical="center"/>
    </xf>
    <xf numFmtId="0" fontId="34" fillId="0" borderId="2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center" vertical="center"/>
    </xf>
    <xf numFmtId="0" fontId="34" fillId="0" borderId="1" xfId="0" applyNumberFormat="1" applyFont="1" applyFill="1" applyBorder="1" applyAlignment="1">
      <alignment horizontal="center" vertical="center"/>
    </xf>
    <xf numFmtId="0" fontId="34" fillId="0" borderId="3" xfId="0" applyNumberFormat="1" applyFont="1" applyFill="1" applyBorder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32" fillId="0" borderId="70" xfId="0" applyFont="1" applyFill="1" applyBorder="1" applyAlignment="1">
      <alignment horizontal="center" vertical="center"/>
    </xf>
    <xf numFmtId="0" fontId="32" fillId="0" borderId="71" xfId="0" applyFont="1" applyFill="1" applyBorder="1" applyAlignment="1">
      <alignment horizontal="center" vertical="center"/>
    </xf>
    <xf numFmtId="0" fontId="32" fillId="0" borderId="72" xfId="0" applyFont="1" applyFill="1" applyBorder="1" applyAlignment="1">
      <alignment horizontal="center" vertical="center"/>
    </xf>
    <xf numFmtId="0" fontId="34" fillId="0" borderId="5" xfId="0" applyNumberFormat="1" applyFont="1" applyFill="1" applyBorder="1" applyAlignment="1">
      <alignment horizontal="center" vertical="center"/>
    </xf>
    <xf numFmtId="0" fontId="34" fillId="0" borderId="98" xfId="0" applyNumberFormat="1" applyFont="1" applyFill="1" applyBorder="1" applyAlignment="1">
      <alignment horizontal="center" vertical="center"/>
    </xf>
    <xf numFmtId="0" fontId="34" fillId="0" borderId="84" xfId="0" applyNumberFormat="1" applyFont="1" applyFill="1" applyBorder="1" applyAlignment="1">
      <alignment horizontal="center" vertical="center"/>
    </xf>
    <xf numFmtId="0" fontId="34" fillId="0" borderId="83" xfId="0" applyNumberFormat="1" applyFont="1" applyFill="1" applyBorder="1" applyAlignment="1">
      <alignment horizontal="center" vertical="center"/>
    </xf>
    <xf numFmtId="0" fontId="8" fillId="0" borderId="88" xfId="0" applyNumberFormat="1" applyFont="1" applyFill="1" applyBorder="1" applyAlignment="1">
      <alignment horizontal="center" vertical="center" wrapText="1"/>
    </xf>
    <xf numFmtId="0" fontId="8" fillId="0" borderId="60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8" fillId="0" borderId="73" xfId="0" applyNumberFormat="1" applyFont="1" applyFill="1" applyBorder="1" applyAlignment="1">
      <alignment horizontal="center" vertical="center" wrapText="1"/>
    </xf>
    <xf numFmtId="0" fontId="8" fillId="0" borderId="44" xfId="0" applyNumberFormat="1" applyFont="1" applyFill="1" applyBorder="1" applyAlignment="1">
      <alignment horizontal="center" vertical="center" wrapText="1"/>
    </xf>
    <xf numFmtId="0" fontId="8" fillId="0" borderId="74" xfId="0" applyNumberFormat="1" applyFont="1" applyFill="1" applyBorder="1" applyAlignment="1">
      <alignment horizontal="center" vertical="center" wrapText="1"/>
    </xf>
    <xf numFmtId="0" fontId="8" fillId="0" borderId="45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horizontal="center" vertical="center" wrapText="1"/>
    </xf>
    <xf numFmtId="0" fontId="8" fillId="0" borderId="99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34" fillId="0" borderId="28" xfId="0" applyNumberFormat="1" applyFont="1" applyFill="1" applyBorder="1" applyAlignment="1">
      <alignment horizontal="center" vertical="center"/>
    </xf>
    <xf numFmtId="0" fontId="34" fillId="0" borderId="6" xfId="0" applyNumberFormat="1" applyFont="1" applyFill="1" applyBorder="1" applyAlignment="1">
      <alignment horizontal="center" vertical="center"/>
    </xf>
    <xf numFmtId="0" fontId="34" fillId="0" borderId="22" xfId="0" applyNumberFormat="1" applyFont="1" applyFill="1" applyBorder="1" applyAlignment="1">
      <alignment horizontal="center" vertical="center"/>
    </xf>
    <xf numFmtId="0" fontId="34" fillId="0" borderId="18" xfId="0" applyNumberFormat="1" applyFont="1" applyFill="1" applyBorder="1" applyAlignment="1">
      <alignment horizontal="center" vertical="center"/>
    </xf>
    <xf numFmtId="0" fontId="34" fillId="0" borderId="19" xfId="0" applyNumberFormat="1" applyFont="1" applyFill="1" applyBorder="1" applyAlignment="1">
      <alignment horizontal="center" vertical="center"/>
    </xf>
    <xf numFmtId="0" fontId="8" fillId="0" borderId="47" xfId="0" applyNumberFormat="1" applyFont="1" applyFill="1" applyBorder="1" applyAlignment="1">
      <alignment horizontal="center" vertical="center" wrapText="1"/>
    </xf>
    <xf numFmtId="0" fontId="36" fillId="35" borderId="45" xfId="0" applyNumberFormat="1" applyFont="1" applyFill="1" applyBorder="1" applyAlignment="1">
      <alignment horizontal="center" vertical="center" wrapText="1"/>
    </xf>
    <xf numFmtId="0" fontId="36" fillId="35" borderId="7" xfId="0" applyNumberFormat="1" applyFont="1" applyFill="1" applyBorder="1" applyAlignment="1">
      <alignment horizontal="center" vertical="center" wrapText="1"/>
    </xf>
    <xf numFmtId="0" fontId="39" fillId="35" borderId="87" xfId="0" applyNumberFormat="1" applyFont="1" applyFill="1" applyBorder="1" applyAlignment="1">
      <alignment horizontal="center" vertical="center" wrapText="1"/>
    </xf>
    <xf numFmtId="0" fontId="39" fillId="35" borderId="43" xfId="0" applyNumberFormat="1" applyFont="1" applyFill="1" applyBorder="1" applyAlignment="1">
      <alignment horizontal="center" vertical="center" wrapText="1"/>
    </xf>
    <xf numFmtId="0" fontId="34" fillId="7" borderId="87" xfId="0" applyNumberFormat="1" applyFont="1" applyFill="1" applyBorder="1" applyAlignment="1">
      <alignment horizontal="center" vertical="center" wrapText="1"/>
    </xf>
    <xf numFmtId="0" fontId="34" fillId="7" borderId="43" xfId="0" applyNumberFormat="1" applyFont="1" applyFill="1" applyBorder="1" applyAlignment="1">
      <alignment horizontal="center" vertical="center" wrapText="1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</cellStyles>
  <dxfs count="0"/>
  <tableStyles count="0" defaultTableStyle="TableStyleMedium9" defaultPivotStyle="PivotStyleLight16"/>
  <colors>
    <mruColors>
      <color rgb="FFCFA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H133"/>
  <sheetViews>
    <sheetView tabSelected="1" zoomScaleNormal="100" zoomScaleSheetLayoutView="100" workbookViewId="0">
      <selection activeCell="C3" sqref="C3:C6"/>
    </sheetView>
  </sheetViews>
  <sheetFormatPr defaultRowHeight="13.5" x14ac:dyDescent="0.15"/>
  <cols>
    <col min="1" max="1" width="3.6640625" style="1" customWidth="1"/>
    <col min="2" max="2" width="3.44140625" style="1" customWidth="1"/>
    <col min="3" max="3" width="18.5546875" style="2" customWidth="1"/>
    <col min="4" max="4" width="3.21875" style="2" customWidth="1"/>
    <col min="5" max="28" width="4.77734375" style="3" customWidth="1"/>
    <col min="29" max="29" width="5.109375" style="3" customWidth="1"/>
    <col min="30" max="31" width="4.77734375" style="3" customWidth="1"/>
    <col min="32" max="32" width="9.6640625" style="3" customWidth="1"/>
    <col min="33" max="33" width="7.6640625" style="1" hidden="1" customWidth="1"/>
    <col min="34" max="34" width="3.33203125" style="1" hidden="1" customWidth="1"/>
    <col min="35" max="35" width="7.6640625" style="1" hidden="1" customWidth="1"/>
    <col min="36" max="36" width="3.33203125" style="1" hidden="1" customWidth="1"/>
    <col min="37" max="268" width="8.88671875" style="1"/>
  </cols>
  <sheetData>
    <row r="1" spans="1:36" ht="32.25" customHeight="1" x14ac:dyDescent="0.15">
      <c r="A1" s="332" t="s">
        <v>167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</row>
    <row r="2" spans="1:36" s="8" customFormat="1" ht="21" customHeight="1" thickBot="1" x14ac:dyDescent="0.2">
      <c r="A2" s="339" t="s">
        <v>196</v>
      </c>
      <c r="B2" s="339"/>
      <c r="C2" s="339"/>
      <c r="D2" s="18"/>
      <c r="E2" s="7"/>
      <c r="F2" s="7"/>
      <c r="G2" s="7"/>
      <c r="H2" s="7"/>
      <c r="I2" s="7"/>
      <c r="J2" s="7"/>
      <c r="K2" s="7"/>
      <c r="L2" s="7"/>
      <c r="M2" s="324" t="s">
        <v>146</v>
      </c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</row>
    <row r="3" spans="1:36" ht="15.75" customHeight="1" x14ac:dyDescent="0.15">
      <c r="A3" s="362" t="s">
        <v>19</v>
      </c>
      <c r="B3" s="334"/>
      <c r="C3" s="335" t="s">
        <v>11</v>
      </c>
      <c r="D3" s="344" t="s">
        <v>161</v>
      </c>
      <c r="E3" s="333" t="s">
        <v>12</v>
      </c>
      <c r="F3" s="334"/>
      <c r="G3" s="334"/>
      <c r="H3" s="334"/>
      <c r="I3" s="334"/>
      <c r="J3" s="335"/>
      <c r="K3" s="337" t="s">
        <v>16</v>
      </c>
      <c r="L3" s="334"/>
      <c r="M3" s="334"/>
      <c r="N3" s="334"/>
      <c r="O3" s="334"/>
      <c r="P3" s="335"/>
      <c r="Q3" s="337" t="s">
        <v>28</v>
      </c>
      <c r="R3" s="334"/>
      <c r="S3" s="334"/>
      <c r="T3" s="334"/>
      <c r="U3" s="334"/>
      <c r="V3" s="335"/>
      <c r="W3" s="333" t="s">
        <v>29</v>
      </c>
      <c r="X3" s="334"/>
      <c r="Y3" s="334"/>
      <c r="Z3" s="334"/>
      <c r="AA3" s="334"/>
      <c r="AB3" s="335"/>
      <c r="AC3" s="333" t="s">
        <v>18</v>
      </c>
      <c r="AD3" s="334"/>
      <c r="AE3" s="343"/>
      <c r="AF3" s="325" t="s">
        <v>23</v>
      </c>
    </row>
    <row r="4" spans="1:36" ht="15.75" customHeight="1" x14ac:dyDescent="0.15">
      <c r="A4" s="363"/>
      <c r="B4" s="328"/>
      <c r="C4" s="329"/>
      <c r="D4" s="345"/>
      <c r="E4" s="330" t="s">
        <v>1</v>
      </c>
      <c r="F4" s="328"/>
      <c r="G4" s="329"/>
      <c r="H4" s="330" t="s">
        <v>2</v>
      </c>
      <c r="I4" s="328"/>
      <c r="J4" s="329"/>
      <c r="K4" s="338" t="s">
        <v>1</v>
      </c>
      <c r="L4" s="328"/>
      <c r="M4" s="329"/>
      <c r="N4" s="330" t="s">
        <v>2</v>
      </c>
      <c r="O4" s="328"/>
      <c r="P4" s="329"/>
      <c r="Q4" s="338" t="s">
        <v>1</v>
      </c>
      <c r="R4" s="328"/>
      <c r="S4" s="329"/>
      <c r="T4" s="330" t="s">
        <v>2</v>
      </c>
      <c r="U4" s="328"/>
      <c r="V4" s="329"/>
      <c r="W4" s="330" t="s">
        <v>1</v>
      </c>
      <c r="X4" s="328"/>
      <c r="Y4" s="329"/>
      <c r="Z4" s="330" t="s">
        <v>2</v>
      </c>
      <c r="AA4" s="328"/>
      <c r="AB4" s="329"/>
      <c r="AC4" s="330"/>
      <c r="AD4" s="328"/>
      <c r="AE4" s="336"/>
      <c r="AF4" s="326"/>
    </row>
    <row r="5" spans="1:36" ht="15.75" customHeight="1" x14ac:dyDescent="0.15">
      <c r="A5" s="363"/>
      <c r="B5" s="328"/>
      <c r="C5" s="329"/>
      <c r="D5" s="345"/>
      <c r="E5" s="330" t="s">
        <v>14</v>
      </c>
      <c r="F5" s="328" t="s">
        <v>24</v>
      </c>
      <c r="G5" s="329"/>
      <c r="H5" s="330" t="s">
        <v>14</v>
      </c>
      <c r="I5" s="328" t="s">
        <v>24</v>
      </c>
      <c r="J5" s="329"/>
      <c r="K5" s="338" t="s">
        <v>14</v>
      </c>
      <c r="L5" s="328" t="s">
        <v>24</v>
      </c>
      <c r="M5" s="329"/>
      <c r="N5" s="330" t="s">
        <v>14</v>
      </c>
      <c r="O5" s="328" t="s">
        <v>24</v>
      </c>
      <c r="P5" s="329"/>
      <c r="Q5" s="338" t="s">
        <v>14</v>
      </c>
      <c r="R5" s="328" t="s">
        <v>24</v>
      </c>
      <c r="S5" s="329"/>
      <c r="T5" s="330" t="s">
        <v>14</v>
      </c>
      <c r="U5" s="328" t="s">
        <v>24</v>
      </c>
      <c r="V5" s="329"/>
      <c r="W5" s="330" t="s">
        <v>14</v>
      </c>
      <c r="X5" s="328" t="s">
        <v>24</v>
      </c>
      <c r="Y5" s="329"/>
      <c r="Z5" s="330" t="s">
        <v>14</v>
      </c>
      <c r="AA5" s="328" t="s">
        <v>24</v>
      </c>
      <c r="AB5" s="329"/>
      <c r="AC5" s="330" t="s">
        <v>14</v>
      </c>
      <c r="AD5" s="328" t="s">
        <v>15</v>
      </c>
      <c r="AE5" s="336"/>
      <c r="AF5" s="326"/>
    </row>
    <row r="6" spans="1:36" ht="15.75" customHeight="1" thickBot="1" x14ac:dyDescent="0.2">
      <c r="A6" s="364"/>
      <c r="B6" s="365"/>
      <c r="C6" s="366"/>
      <c r="D6" s="346"/>
      <c r="E6" s="331"/>
      <c r="F6" s="167" t="s">
        <v>10</v>
      </c>
      <c r="G6" s="168" t="s">
        <v>17</v>
      </c>
      <c r="H6" s="331"/>
      <c r="I6" s="19" t="s">
        <v>10</v>
      </c>
      <c r="J6" s="168" t="s">
        <v>17</v>
      </c>
      <c r="K6" s="331"/>
      <c r="L6" s="19" t="s">
        <v>10</v>
      </c>
      <c r="M6" s="168" t="s">
        <v>17</v>
      </c>
      <c r="N6" s="331"/>
      <c r="O6" s="19" t="s">
        <v>10</v>
      </c>
      <c r="P6" s="168" t="s">
        <v>17</v>
      </c>
      <c r="Q6" s="331"/>
      <c r="R6" s="19" t="s">
        <v>10</v>
      </c>
      <c r="S6" s="248" t="s">
        <v>17</v>
      </c>
      <c r="T6" s="331"/>
      <c r="U6" s="19" t="s">
        <v>10</v>
      </c>
      <c r="V6" s="168" t="s">
        <v>17</v>
      </c>
      <c r="W6" s="331"/>
      <c r="X6" s="167" t="s">
        <v>10</v>
      </c>
      <c r="Y6" s="168" t="s">
        <v>17</v>
      </c>
      <c r="Z6" s="331"/>
      <c r="AA6" s="247" t="s">
        <v>10</v>
      </c>
      <c r="AB6" s="248" t="s">
        <v>17</v>
      </c>
      <c r="AC6" s="331"/>
      <c r="AD6" s="19" t="s">
        <v>10</v>
      </c>
      <c r="AE6" s="20" t="s">
        <v>17</v>
      </c>
      <c r="AF6" s="327"/>
    </row>
    <row r="7" spans="1:36" ht="15.75" customHeight="1" x14ac:dyDescent="0.15">
      <c r="A7" s="356" t="s">
        <v>6</v>
      </c>
      <c r="B7" s="360" t="s">
        <v>4</v>
      </c>
      <c r="C7" s="264" t="s">
        <v>170</v>
      </c>
      <c r="D7" s="265"/>
      <c r="E7" s="173">
        <v>1</v>
      </c>
      <c r="F7" s="171">
        <v>1</v>
      </c>
      <c r="G7" s="174"/>
      <c r="H7" s="173"/>
      <c r="I7" s="171"/>
      <c r="J7" s="174"/>
      <c r="K7" s="173"/>
      <c r="L7" s="171"/>
      <c r="M7" s="174"/>
      <c r="N7" s="173"/>
      <c r="O7" s="171"/>
      <c r="P7" s="174"/>
      <c r="Q7" s="173"/>
      <c r="R7" s="171"/>
      <c r="S7" s="174"/>
      <c r="T7" s="173"/>
      <c r="U7" s="171"/>
      <c r="V7" s="174"/>
      <c r="W7" s="173"/>
      <c r="X7" s="171"/>
      <c r="Y7" s="174"/>
      <c r="Z7" s="173"/>
      <c r="AA7" s="171"/>
      <c r="AB7" s="174"/>
      <c r="AC7" s="173">
        <f t="shared" ref="AC7:AE11" si="0">SUM(E7,H7,K7,N7)</f>
        <v>1</v>
      </c>
      <c r="AD7" s="171">
        <f t="shared" si="0"/>
        <v>1</v>
      </c>
      <c r="AE7" s="172">
        <f t="shared" si="0"/>
        <v>0</v>
      </c>
      <c r="AF7" s="243"/>
    </row>
    <row r="8" spans="1:36" ht="15.75" customHeight="1" x14ac:dyDescent="0.15">
      <c r="A8" s="357"/>
      <c r="B8" s="361"/>
      <c r="C8" s="266" t="s">
        <v>171</v>
      </c>
      <c r="D8" s="267"/>
      <c r="E8" s="249">
        <v>1</v>
      </c>
      <c r="F8" s="252">
        <v>1</v>
      </c>
      <c r="G8" s="239"/>
      <c r="H8" s="249"/>
      <c r="I8" s="250"/>
      <c r="J8" s="253"/>
      <c r="K8" s="252"/>
      <c r="L8" s="250"/>
      <c r="M8" s="253"/>
      <c r="N8" s="252"/>
      <c r="O8" s="250"/>
      <c r="P8" s="253"/>
      <c r="Q8" s="252"/>
      <c r="R8" s="250"/>
      <c r="S8" s="253"/>
      <c r="T8" s="252"/>
      <c r="U8" s="250"/>
      <c r="V8" s="253"/>
      <c r="W8" s="252"/>
      <c r="X8" s="250"/>
      <c r="Y8" s="253"/>
      <c r="Z8" s="252"/>
      <c r="AA8" s="250"/>
      <c r="AB8" s="253"/>
      <c r="AC8" s="252">
        <v>1</v>
      </c>
      <c r="AD8" s="250">
        <v>1</v>
      </c>
      <c r="AE8" s="251">
        <v>0</v>
      </c>
      <c r="AF8" s="243"/>
    </row>
    <row r="9" spans="1:36" ht="15.75" customHeight="1" x14ac:dyDescent="0.15">
      <c r="A9" s="358"/>
      <c r="B9" s="354"/>
      <c r="C9" s="268" t="s">
        <v>5</v>
      </c>
      <c r="D9" s="269"/>
      <c r="E9" s="270">
        <v>0.5</v>
      </c>
      <c r="F9" s="271"/>
      <c r="G9" s="272">
        <v>1</v>
      </c>
      <c r="H9" s="131"/>
      <c r="I9" s="129"/>
      <c r="J9" s="130"/>
      <c r="K9" s="134"/>
      <c r="L9" s="132"/>
      <c r="M9" s="133"/>
      <c r="N9" s="134"/>
      <c r="O9" s="132"/>
      <c r="P9" s="133"/>
      <c r="Q9" s="134"/>
      <c r="R9" s="132"/>
      <c r="S9" s="133"/>
      <c r="T9" s="134"/>
      <c r="U9" s="132"/>
      <c r="V9" s="133"/>
      <c r="W9" s="134"/>
      <c r="X9" s="132"/>
      <c r="Y9" s="133"/>
      <c r="Z9" s="134"/>
      <c r="AA9" s="132"/>
      <c r="AB9" s="133"/>
      <c r="AC9" s="134">
        <f t="shared" si="0"/>
        <v>0.5</v>
      </c>
      <c r="AD9" s="132">
        <f t="shared" si="0"/>
        <v>0</v>
      </c>
      <c r="AE9" s="135">
        <f t="shared" si="0"/>
        <v>1</v>
      </c>
      <c r="AF9" s="244"/>
    </row>
    <row r="10" spans="1:36" ht="15.75" customHeight="1" x14ac:dyDescent="0.15">
      <c r="A10" s="358"/>
      <c r="B10" s="354"/>
      <c r="C10" s="273" t="s">
        <v>13</v>
      </c>
      <c r="D10" s="274"/>
      <c r="E10" s="275"/>
      <c r="F10" s="276"/>
      <c r="G10" s="277"/>
      <c r="H10" s="138">
        <v>0.5</v>
      </c>
      <c r="I10" s="136"/>
      <c r="J10" s="137">
        <v>1</v>
      </c>
      <c r="K10" s="139"/>
      <c r="L10" s="140"/>
      <c r="M10" s="141"/>
      <c r="N10" s="142"/>
      <c r="O10" s="140"/>
      <c r="P10" s="141"/>
      <c r="Q10" s="142"/>
      <c r="R10" s="140"/>
      <c r="S10" s="141"/>
      <c r="T10" s="142"/>
      <c r="U10" s="140"/>
      <c r="V10" s="141"/>
      <c r="W10" s="142"/>
      <c r="X10" s="140"/>
      <c r="Y10" s="141"/>
      <c r="Z10" s="142"/>
      <c r="AA10" s="140"/>
      <c r="AB10" s="141"/>
      <c r="AC10" s="142">
        <f t="shared" si="0"/>
        <v>0.5</v>
      </c>
      <c r="AD10" s="140">
        <f t="shared" si="0"/>
        <v>0</v>
      </c>
      <c r="AE10" s="143">
        <f t="shared" si="0"/>
        <v>1</v>
      </c>
      <c r="AF10" s="244"/>
    </row>
    <row r="11" spans="1:36" ht="15.75" customHeight="1" x14ac:dyDescent="0.15">
      <c r="A11" s="358"/>
      <c r="B11" s="354"/>
      <c r="C11" s="273" t="s">
        <v>21</v>
      </c>
      <c r="D11" s="278"/>
      <c r="E11" s="279">
        <v>1</v>
      </c>
      <c r="F11" s="276">
        <v>1</v>
      </c>
      <c r="G11" s="277"/>
      <c r="H11" s="138"/>
      <c r="I11" s="136"/>
      <c r="J11" s="137"/>
      <c r="K11" s="139"/>
      <c r="L11" s="140"/>
      <c r="M11" s="141"/>
      <c r="N11" s="142"/>
      <c r="O11" s="140"/>
      <c r="P11" s="141"/>
      <c r="Q11" s="139"/>
      <c r="R11" s="140"/>
      <c r="S11" s="141"/>
      <c r="T11" s="142"/>
      <c r="U11" s="140"/>
      <c r="V11" s="141"/>
      <c r="W11" s="142"/>
      <c r="X11" s="140"/>
      <c r="Y11" s="141"/>
      <c r="Z11" s="142"/>
      <c r="AA11" s="140"/>
      <c r="AB11" s="141"/>
      <c r="AC11" s="142">
        <f t="shared" si="0"/>
        <v>1</v>
      </c>
      <c r="AD11" s="140">
        <f t="shared" si="0"/>
        <v>1</v>
      </c>
      <c r="AE11" s="143">
        <f>SUM(G11,J11,M11,P11,S11,V11,Y11,AB11)</f>
        <v>0</v>
      </c>
      <c r="AF11" s="244" t="s">
        <v>113</v>
      </c>
    </row>
    <row r="12" spans="1:36" ht="15.75" customHeight="1" x14ac:dyDescent="0.15">
      <c r="A12" s="358"/>
      <c r="B12" s="354"/>
      <c r="C12" s="105" t="s">
        <v>25</v>
      </c>
      <c r="D12" s="280"/>
      <c r="E12" s="281"/>
      <c r="F12" s="282"/>
      <c r="G12" s="283"/>
      <c r="H12" s="146"/>
      <c r="I12" s="144"/>
      <c r="J12" s="145"/>
      <c r="K12" s="147"/>
      <c r="L12" s="148"/>
      <c r="M12" s="149"/>
      <c r="N12" s="150"/>
      <c r="O12" s="148"/>
      <c r="P12" s="149"/>
      <c r="Q12" s="147"/>
      <c r="R12" s="148"/>
      <c r="S12" s="149"/>
      <c r="T12" s="150">
        <v>1</v>
      </c>
      <c r="U12" s="148">
        <v>1</v>
      </c>
      <c r="V12" s="149"/>
      <c r="W12" s="150"/>
      <c r="X12" s="148"/>
      <c r="Y12" s="149"/>
      <c r="Z12" s="150"/>
      <c r="AA12" s="148"/>
      <c r="AB12" s="149"/>
      <c r="AC12" s="150">
        <f t="shared" ref="AC12:AE30" si="1">SUM(E12,H12,K12,N12,Q12,T12,W12,Z12)</f>
        <v>1</v>
      </c>
      <c r="AD12" s="148">
        <f t="shared" si="1"/>
        <v>1</v>
      </c>
      <c r="AE12" s="151">
        <f>SUM(G12,J12,M12,P12,S12,V12,Y12,AB12)</f>
        <v>0</v>
      </c>
      <c r="AF12" s="244"/>
    </row>
    <row r="13" spans="1:36" ht="15.75" customHeight="1" x14ac:dyDescent="0.15">
      <c r="A13" s="358"/>
      <c r="B13" s="354"/>
      <c r="C13" s="79" t="s">
        <v>9</v>
      </c>
      <c r="D13" s="284"/>
      <c r="E13" s="285">
        <f t="shared" ref="E13:AB13" si="2">SUM(E6:E12)</f>
        <v>3.5</v>
      </c>
      <c r="F13" s="285">
        <f t="shared" si="2"/>
        <v>3</v>
      </c>
      <c r="G13" s="285">
        <f t="shared" si="2"/>
        <v>1</v>
      </c>
      <c r="H13" s="152">
        <f t="shared" si="2"/>
        <v>0.5</v>
      </c>
      <c r="I13" s="152">
        <f t="shared" si="2"/>
        <v>0</v>
      </c>
      <c r="J13" s="152">
        <f t="shared" si="2"/>
        <v>1</v>
      </c>
      <c r="K13" s="153">
        <f t="shared" si="2"/>
        <v>0</v>
      </c>
      <c r="L13" s="153">
        <f t="shared" si="2"/>
        <v>0</v>
      </c>
      <c r="M13" s="153">
        <f t="shared" si="2"/>
        <v>0</v>
      </c>
      <c r="N13" s="153">
        <f t="shared" si="2"/>
        <v>0</v>
      </c>
      <c r="O13" s="153">
        <f t="shared" si="2"/>
        <v>0</v>
      </c>
      <c r="P13" s="153">
        <f t="shared" si="2"/>
        <v>0</v>
      </c>
      <c r="Q13" s="153">
        <f t="shared" si="2"/>
        <v>0</v>
      </c>
      <c r="R13" s="153">
        <f t="shared" si="2"/>
        <v>0</v>
      </c>
      <c r="S13" s="153">
        <f t="shared" si="2"/>
        <v>0</v>
      </c>
      <c r="T13" s="153">
        <f t="shared" si="2"/>
        <v>1</v>
      </c>
      <c r="U13" s="153">
        <f t="shared" si="2"/>
        <v>1</v>
      </c>
      <c r="V13" s="153">
        <f t="shared" si="2"/>
        <v>0</v>
      </c>
      <c r="W13" s="153">
        <f t="shared" si="2"/>
        <v>0</v>
      </c>
      <c r="X13" s="153">
        <f t="shared" si="2"/>
        <v>0</v>
      </c>
      <c r="Y13" s="153">
        <f t="shared" si="2"/>
        <v>0</v>
      </c>
      <c r="Z13" s="153">
        <f t="shared" si="2"/>
        <v>0</v>
      </c>
      <c r="AA13" s="153">
        <f t="shared" si="2"/>
        <v>0</v>
      </c>
      <c r="AB13" s="153">
        <f t="shared" si="2"/>
        <v>0</v>
      </c>
      <c r="AC13" s="153">
        <f t="shared" si="1"/>
        <v>5</v>
      </c>
      <c r="AD13" s="153">
        <f t="shared" si="1"/>
        <v>4</v>
      </c>
      <c r="AE13" s="154">
        <f>SUM(G13,J13,M13,P13,S13,V13,Y13,AB13)</f>
        <v>2</v>
      </c>
      <c r="AF13" s="244"/>
      <c r="AG13" s="340" t="s">
        <v>157</v>
      </c>
      <c r="AH13" s="341"/>
      <c r="AI13" s="341"/>
      <c r="AJ13" s="342"/>
    </row>
    <row r="14" spans="1:36" ht="15.75" customHeight="1" x14ac:dyDescent="0.15">
      <c r="A14" s="358"/>
      <c r="B14" s="354" t="s">
        <v>169</v>
      </c>
      <c r="C14" s="240" t="s">
        <v>162</v>
      </c>
      <c r="D14" s="121"/>
      <c r="E14" s="58">
        <v>2</v>
      </c>
      <c r="F14" s="59">
        <v>2</v>
      </c>
      <c r="G14" s="43"/>
      <c r="H14" s="44"/>
      <c r="I14" s="42"/>
      <c r="J14" s="155"/>
      <c r="K14" s="156"/>
      <c r="L14" s="32"/>
      <c r="M14" s="33"/>
      <c r="N14" s="34"/>
      <c r="O14" s="32"/>
      <c r="P14" s="33"/>
      <c r="Q14" s="156"/>
      <c r="R14" s="32"/>
      <c r="S14" s="33"/>
      <c r="T14" s="34"/>
      <c r="U14" s="32"/>
      <c r="V14" s="33"/>
      <c r="W14" s="34"/>
      <c r="X14" s="32"/>
      <c r="Y14" s="33"/>
      <c r="Z14" s="34"/>
      <c r="AA14" s="32"/>
      <c r="AB14" s="33"/>
      <c r="AC14" s="34">
        <f t="shared" si="1"/>
        <v>2</v>
      </c>
      <c r="AD14" s="32">
        <f t="shared" si="1"/>
        <v>2</v>
      </c>
      <c r="AE14" s="35">
        <f>SUM(G14,J14,M14,P14,S14,V14,Y14,AB14)</f>
        <v>0</v>
      </c>
      <c r="AF14" s="244"/>
      <c r="AG14" s="16" t="s">
        <v>158</v>
      </c>
      <c r="AH14" s="17">
        <v>21</v>
      </c>
      <c r="AI14" s="16" t="s">
        <v>158</v>
      </c>
      <c r="AJ14" s="17">
        <v>25</v>
      </c>
    </row>
    <row r="15" spans="1:36" ht="15.75" customHeight="1" x14ac:dyDescent="0.15">
      <c r="A15" s="358"/>
      <c r="B15" s="354"/>
      <c r="C15" s="241" t="s">
        <v>172</v>
      </c>
      <c r="D15" s="122"/>
      <c r="E15" s="65">
        <v>2</v>
      </c>
      <c r="F15" s="66">
        <v>2</v>
      </c>
      <c r="G15" s="49"/>
      <c r="H15" s="256"/>
      <c r="I15" s="257"/>
      <c r="J15" s="258"/>
      <c r="K15" s="259"/>
      <c r="L15" s="260"/>
      <c r="M15" s="261"/>
      <c r="N15" s="262"/>
      <c r="O15" s="260"/>
      <c r="P15" s="261"/>
      <c r="Q15" s="259"/>
      <c r="R15" s="260"/>
      <c r="S15" s="261"/>
      <c r="T15" s="262"/>
      <c r="U15" s="260"/>
      <c r="V15" s="261"/>
      <c r="W15" s="262"/>
      <c r="X15" s="260"/>
      <c r="Y15" s="261"/>
      <c r="Z15" s="262"/>
      <c r="AA15" s="260"/>
      <c r="AB15" s="261"/>
      <c r="AC15" s="262">
        <v>2</v>
      </c>
      <c r="AD15" s="260">
        <v>2</v>
      </c>
      <c r="AE15" s="263">
        <v>0</v>
      </c>
      <c r="AF15" s="244" t="s">
        <v>179</v>
      </c>
      <c r="AG15" s="16"/>
      <c r="AH15" s="17"/>
      <c r="AI15" s="16"/>
      <c r="AJ15" s="17"/>
    </row>
    <row r="16" spans="1:36" ht="15.75" customHeight="1" x14ac:dyDescent="0.15">
      <c r="A16" s="358"/>
      <c r="B16" s="354"/>
      <c r="C16" s="241" t="s">
        <v>173</v>
      </c>
      <c r="D16" s="122"/>
      <c r="E16" s="65">
        <v>2</v>
      </c>
      <c r="F16" s="66">
        <v>2</v>
      </c>
      <c r="G16" s="49"/>
      <c r="H16" s="256"/>
      <c r="I16" s="257"/>
      <c r="J16" s="258"/>
      <c r="K16" s="259"/>
      <c r="L16" s="260"/>
      <c r="M16" s="261"/>
      <c r="N16" s="262"/>
      <c r="O16" s="260"/>
      <c r="P16" s="261"/>
      <c r="Q16" s="259"/>
      <c r="R16" s="260"/>
      <c r="S16" s="261"/>
      <c r="T16" s="262"/>
      <c r="U16" s="260"/>
      <c r="V16" s="261"/>
      <c r="W16" s="262"/>
      <c r="X16" s="260"/>
      <c r="Y16" s="261"/>
      <c r="Z16" s="262"/>
      <c r="AA16" s="260"/>
      <c r="AB16" s="261"/>
      <c r="AC16" s="262">
        <v>2</v>
      </c>
      <c r="AD16" s="260">
        <v>2</v>
      </c>
      <c r="AE16" s="263">
        <v>0</v>
      </c>
      <c r="AF16" s="244"/>
      <c r="AG16" s="16"/>
      <c r="AH16" s="17"/>
      <c r="AI16" s="16"/>
      <c r="AJ16" s="17"/>
    </row>
    <row r="17" spans="1:36" ht="15.75" customHeight="1" x14ac:dyDescent="0.15">
      <c r="A17" s="358"/>
      <c r="B17" s="354"/>
      <c r="C17" s="241" t="s">
        <v>163</v>
      </c>
      <c r="D17" s="122"/>
      <c r="E17" s="158">
        <v>2</v>
      </c>
      <c r="F17" s="70">
        <v>2</v>
      </c>
      <c r="G17" s="49"/>
      <c r="H17" s="50"/>
      <c r="I17" s="48"/>
      <c r="J17" s="22"/>
      <c r="K17" s="157"/>
      <c r="L17" s="21"/>
      <c r="M17" s="22"/>
      <c r="N17" s="23"/>
      <c r="O17" s="21"/>
      <c r="P17" s="22"/>
      <c r="Q17" s="157"/>
      <c r="R17" s="21"/>
      <c r="S17" s="22"/>
      <c r="T17" s="23"/>
      <c r="U17" s="21"/>
      <c r="V17" s="22"/>
      <c r="W17" s="23"/>
      <c r="X17" s="21"/>
      <c r="Y17" s="22"/>
      <c r="Z17" s="23"/>
      <c r="AA17" s="21"/>
      <c r="AB17" s="22"/>
      <c r="AC17" s="23">
        <f t="shared" si="1"/>
        <v>2</v>
      </c>
      <c r="AD17" s="21">
        <f t="shared" si="1"/>
        <v>2</v>
      </c>
      <c r="AE17" s="24">
        <f t="shared" si="1"/>
        <v>0</v>
      </c>
      <c r="AF17" s="244"/>
      <c r="AG17" s="16" t="s">
        <v>159</v>
      </c>
      <c r="AH17" s="17">
        <v>14</v>
      </c>
      <c r="AI17" s="16" t="s">
        <v>159</v>
      </c>
      <c r="AJ17" s="17">
        <v>24</v>
      </c>
    </row>
    <row r="18" spans="1:36" ht="15.75" customHeight="1" x14ac:dyDescent="0.15">
      <c r="A18" s="358"/>
      <c r="B18" s="354"/>
      <c r="C18" s="241" t="s">
        <v>178</v>
      </c>
      <c r="D18" s="122"/>
      <c r="E18" s="65">
        <v>2</v>
      </c>
      <c r="F18" s="66">
        <v>2</v>
      </c>
      <c r="G18" s="49"/>
      <c r="H18" s="53"/>
      <c r="I18" s="54"/>
      <c r="J18" s="22"/>
      <c r="K18" s="157"/>
      <c r="L18" s="21"/>
      <c r="M18" s="22"/>
      <c r="N18" s="23"/>
      <c r="O18" s="21"/>
      <c r="P18" s="22"/>
      <c r="Q18" s="157"/>
      <c r="R18" s="21"/>
      <c r="S18" s="22"/>
      <c r="T18" s="23"/>
      <c r="U18" s="21"/>
      <c r="V18" s="22"/>
      <c r="W18" s="23"/>
      <c r="X18" s="21"/>
      <c r="Y18" s="22"/>
      <c r="Z18" s="23"/>
      <c r="AA18" s="21"/>
      <c r="AB18" s="22"/>
      <c r="AC18" s="23">
        <f t="shared" si="1"/>
        <v>2</v>
      </c>
      <c r="AD18" s="21">
        <f t="shared" si="1"/>
        <v>2</v>
      </c>
      <c r="AE18" s="24">
        <f t="shared" si="1"/>
        <v>0</v>
      </c>
      <c r="AF18" s="244"/>
      <c r="AG18" s="16" t="s">
        <v>144</v>
      </c>
      <c r="AH18" s="17">
        <f>SUM(AH14:AH17)</f>
        <v>35</v>
      </c>
      <c r="AI18" s="16" t="s">
        <v>145</v>
      </c>
      <c r="AJ18" s="17">
        <f>SUM(AJ14:AJ17)</f>
        <v>49</v>
      </c>
    </row>
    <row r="19" spans="1:36" ht="15.75" customHeight="1" x14ac:dyDescent="0.15">
      <c r="A19" s="358"/>
      <c r="B19" s="354"/>
      <c r="C19" s="241" t="s">
        <v>177</v>
      </c>
      <c r="D19" s="122"/>
      <c r="E19" s="158">
        <v>2</v>
      </c>
      <c r="F19" s="70">
        <v>2</v>
      </c>
      <c r="G19" s="49"/>
      <c r="H19" s="53"/>
      <c r="I19" s="54"/>
      <c r="J19" s="22"/>
      <c r="K19" s="157"/>
      <c r="L19" s="21"/>
      <c r="M19" s="22"/>
      <c r="N19" s="23"/>
      <c r="O19" s="21"/>
      <c r="P19" s="22"/>
      <c r="Q19" s="157"/>
      <c r="R19" s="21"/>
      <c r="S19" s="22"/>
      <c r="T19" s="23"/>
      <c r="U19" s="21"/>
      <c r="V19" s="22"/>
      <c r="W19" s="23"/>
      <c r="X19" s="21"/>
      <c r="Y19" s="22"/>
      <c r="Z19" s="23"/>
      <c r="AA19" s="21"/>
      <c r="AB19" s="22"/>
      <c r="AC19" s="23">
        <f t="shared" si="1"/>
        <v>2</v>
      </c>
      <c r="AD19" s="21">
        <f t="shared" si="1"/>
        <v>2</v>
      </c>
      <c r="AE19" s="24">
        <f t="shared" si="1"/>
        <v>0</v>
      </c>
      <c r="AF19" s="244"/>
    </row>
    <row r="20" spans="1:36" ht="15.75" customHeight="1" x14ac:dyDescent="0.15">
      <c r="A20" s="358"/>
      <c r="B20" s="354"/>
      <c r="C20" s="241" t="s">
        <v>176</v>
      </c>
      <c r="D20" s="122"/>
      <c r="E20" s="65">
        <v>2</v>
      </c>
      <c r="F20" s="66">
        <v>2</v>
      </c>
      <c r="G20" s="49"/>
      <c r="H20" s="50"/>
      <c r="I20" s="48"/>
      <c r="J20" s="22"/>
      <c r="K20" s="157"/>
      <c r="L20" s="21"/>
      <c r="M20" s="22"/>
      <c r="N20" s="23"/>
      <c r="O20" s="21"/>
      <c r="P20" s="22"/>
      <c r="Q20" s="157"/>
      <c r="R20" s="21"/>
      <c r="S20" s="22"/>
      <c r="T20" s="23"/>
      <c r="U20" s="21"/>
      <c r="V20" s="22"/>
      <c r="W20" s="23"/>
      <c r="X20" s="21"/>
      <c r="Y20" s="22"/>
      <c r="Z20" s="23"/>
      <c r="AA20" s="21"/>
      <c r="AB20" s="22"/>
      <c r="AC20" s="23">
        <v>2</v>
      </c>
      <c r="AD20" s="21">
        <v>2</v>
      </c>
      <c r="AE20" s="24">
        <v>0</v>
      </c>
      <c r="AF20" s="244"/>
      <c r="AG20" s="254"/>
      <c r="AH20" s="255"/>
      <c r="AI20" s="254"/>
      <c r="AJ20" s="255"/>
    </row>
    <row r="21" spans="1:36" ht="15.75" customHeight="1" x14ac:dyDescent="0.15">
      <c r="A21" s="358"/>
      <c r="B21" s="354"/>
      <c r="C21" s="241" t="s">
        <v>168</v>
      </c>
      <c r="D21" s="122"/>
      <c r="E21" s="65"/>
      <c r="F21" s="48"/>
      <c r="G21" s="49"/>
      <c r="H21" s="68">
        <v>1</v>
      </c>
      <c r="I21" s="48">
        <v>1</v>
      </c>
      <c r="J21" s="22"/>
      <c r="K21" s="157"/>
      <c r="L21" s="21"/>
      <c r="M21" s="22"/>
      <c r="N21" s="23"/>
      <c r="O21" s="21"/>
      <c r="P21" s="22"/>
      <c r="Q21" s="157"/>
      <c r="R21" s="21"/>
      <c r="S21" s="22"/>
      <c r="T21" s="23"/>
      <c r="U21" s="21"/>
      <c r="V21" s="22"/>
      <c r="W21" s="23"/>
      <c r="X21" s="21"/>
      <c r="Y21" s="22"/>
      <c r="Z21" s="23"/>
      <c r="AA21" s="21"/>
      <c r="AB21" s="22"/>
      <c r="AC21" s="23">
        <f t="shared" si="1"/>
        <v>1</v>
      </c>
      <c r="AD21" s="21">
        <f t="shared" si="1"/>
        <v>1</v>
      </c>
      <c r="AE21" s="24">
        <f t="shared" si="1"/>
        <v>0</v>
      </c>
      <c r="AF21" s="244"/>
    </row>
    <row r="22" spans="1:36" ht="15.75" customHeight="1" x14ac:dyDescent="0.15">
      <c r="A22" s="358"/>
      <c r="B22" s="354"/>
      <c r="C22" s="242" t="s">
        <v>164</v>
      </c>
      <c r="D22" s="159"/>
      <c r="E22" s="65"/>
      <c r="F22" s="48"/>
      <c r="G22" s="49"/>
      <c r="H22" s="68">
        <v>2</v>
      </c>
      <c r="I22" s="48">
        <v>2</v>
      </c>
      <c r="J22" s="22"/>
      <c r="K22" s="157"/>
      <c r="L22" s="21"/>
      <c r="M22" s="22"/>
      <c r="N22" s="23"/>
      <c r="O22" s="21"/>
      <c r="P22" s="22"/>
      <c r="Q22" s="157"/>
      <c r="R22" s="21"/>
      <c r="S22" s="22"/>
      <c r="T22" s="23"/>
      <c r="U22" s="21"/>
      <c r="V22" s="22"/>
      <c r="W22" s="23"/>
      <c r="X22" s="21"/>
      <c r="Y22" s="22"/>
      <c r="Z22" s="23"/>
      <c r="AA22" s="21"/>
      <c r="AB22" s="22"/>
      <c r="AC22" s="23">
        <f t="shared" si="1"/>
        <v>2</v>
      </c>
      <c r="AD22" s="21">
        <f t="shared" si="1"/>
        <v>2</v>
      </c>
      <c r="AE22" s="24">
        <f t="shared" si="1"/>
        <v>0</v>
      </c>
      <c r="AF22" s="244"/>
    </row>
    <row r="23" spans="1:36" ht="15.75" customHeight="1" x14ac:dyDescent="0.15">
      <c r="A23" s="358"/>
      <c r="B23" s="354"/>
      <c r="C23" s="242" t="s">
        <v>165</v>
      </c>
      <c r="D23" s="159"/>
      <c r="E23" s="65"/>
      <c r="F23" s="48"/>
      <c r="G23" s="49"/>
      <c r="H23" s="68">
        <v>2</v>
      </c>
      <c r="I23" s="48">
        <v>2</v>
      </c>
      <c r="J23" s="22"/>
      <c r="K23" s="157"/>
      <c r="L23" s="21"/>
      <c r="M23" s="22"/>
      <c r="N23" s="23"/>
      <c r="O23" s="21"/>
      <c r="P23" s="22"/>
      <c r="Q23" s="157"/>
      <c r="R23" s="21"/>
      <c r="S23" s="22"/>
      <c r="T23" s="23"/>
      <c r="U23" s="21"/>
      <c r="V23" s="22"/>
      <c r="W23" s="23"/>
      <c r="X23" s="21"/>
      <c r="Y23" s="22"/>
      <c r="Z23" s="23"/>
      <c r="AA23" s="21"/>
      <c r="AB23" s="22"/>
      <c r="AC23" s="23">
        <f t="shared" si="1"/>
        <v>2</v>
      </c>
      <c r="AD23" s="21">
        <f t="shared" si="1"/>
        <v>2</v>
      </c>
      <c r="AE23" s="24">
        <f t="shared" si="1"/>
        <v>0</v>
      </c>
      <c r="AF23" s="244"/>
    </row>
    <row r="24" spans="1:36" ht="15.75" customHeight="1" x14ac:dyDescent="0.15">
      <c r="A24" s="358"/>
      <c r="B24" s="354"/>
      <c r="C24" s="241" t="s">
        <v>180</v>
      </c>
      <c r="D24" s="122"/>
      <c r="E24" s="65"/>
      <c r="F24" s="48"/>
      <c r="G24" s="49"/>
      <c r="H24" s="68">
        <v>1</v>
      </c>
      <c r="I24" s="48">
        <v>1</v>
      </c>
      <c r="J24" s="22"/>
      <c r="K24" s="157"/>
      <c r="L24" s="21"/>
      <c r="M24" s="22"/>
      <c r="N24" s="23"/>
      <c r="O24" s="21"/>
      <c r="P24" s="22"/>
      <c r="Q24" s="157"/>
      <c r="R24" s="21"/>
      <c r="S24" s="22"/>
      <c r="T24" s="23"/>
      <c r="U24" s="21"/>
      <c r="V24" s="22"/>
      <c r="W24" s="23"/>
      <c r="X24" s="21"/>
      <c r="Y24" s="22"/>
      <c r="Z24" s="23"/>
      <c r="AA24" s="21"/>
      <c r="AB24" s="22"/>
      <c r="AC24" s="23">
        <f t="shared" si="1"/>
        <v>1</v>
      </c>
      <c r="AD24" s="21">
        <f t="shared" si="1"/>
        <v>1</v>
      </c>
      <c r="AE24" s="24">
        <f t="shared" si="1"/>
        <v>0</v>
      </c>
      <c r="AF24" s="244"/>
    </row>
    <row r="25" spans="1:36" ht="15.75" customHeight="1" x14ac:dyDescent="0.15">
      <c r="A25" s="358"/>
      <c r="B25" s="354"/>
      <c r="C25" s="241" t="s">
        <v>186</v>
      </c>
      <c r="D25" s="122"/>
      <c r="E25" s="65"/>
      <c r="F25" s="48"/>
      <c r="G25" s="49"/>
      <c r="H25" s="68">
        <v>1</v>
      </c>
      <c r="I25" s="48">
        <v>1</v>
      </c>
      <c r="J25" s="22"/>
      <c r="K25" s="157"/>
      <c r="L25" s="21"/>
      <c r="M25" s="22"/>
      <c r="N25" s="23"/>
      <c r="O25" s="21"/>
      <c r="P25" s="22"/>
      <c r="Q25" s="157"/>
      <c r="R25" s="21"/>
      <c r="S25" s="22"/>
      <c r="T25" s="23"/>
      <c r="U25" s="21"/>
      <c r="V25" s="22"/>
      <c r="W25" s="23"/>
      <c r="X25" s="21"/>
      <c r="Y25" s="22"/>
      <c r="Z25" s="23"/>
      <c r="AA25" s="21"/>
      <c r="AB25" s="22"/>
      <c r="AC25" s="23">
        <f t="shared" si="1"/>
        <v>1</v>
      </c>
      <c r="AD25" s="21">
        <f t="shared" si="1"/>
        <v>1</v>
      </c>
      <c r="AE25" s="24">
        <f t="shared" si="1"/>
        <v>0</v>
      </c>
      <c r="AF25" s="244"/>
    </row>
    <row r="26" spans="1:36" ht="15.75" customHeight="1" x14ac:dyDescent="0.15">
      <c r="A26" s="358"/>
      <c r="B26" s="354"/>
      <c r="C26" s="241" t="s">
        <v>166</v>
      </c>
      <c r="D26" s="122"/>
      <c r="E26" s="65"/>
      <c r="F26" s="48"/>
      <c r="G26" s="49"/>
      <c r="H26" s="68">
        <v>2</v>
      </c>
      <c r="I26" s="48">
        <v>2</v>
      </c>
      <c r="J26" s="22"/>
      <c r="K26" s="157"/>
      <c r="L26" s="21"/>
      <c r="M26" s="22"/>
      <c r="N26" s="23"/>
      <c r="O26" s="21"/>
      <c r="P26" s="22"/>
      <c r="Q26" s="157"/>
      <c r="R26" s="21"/>
      <c r="S26" s="22"/>
      <c r="T26" s="23"/>
      <c r="U26" s="21"/>
      <c r="V26" s="22"/>
      <c r="W26" s="23"/>
      <c r="X26" s="21"/>
      <c r="Y26" s="22"/>
      <c r="Z26" s="23"/>
      <c r="AA26" s="21"/>
      <c r="AB26" s="22"/>
      <c r="AC26" s="23">
        <f t="shared" si="1"/>
        <v>2</v>
      </c>
      <c r="AD26" s="21">
        <f t="shared" si="1"/>
        <v>2</v>
      </c>
      <c r="AE26" s="24">
        <f t="shared" si="1"/>
        <v>0</v>
      </c>
      <c r="AF26" s="244"/>
    </row>
    <row r="27" spans="1:36" ht="15.75" customHeight="1" x14ac:dyDescent="0.15">
      <c r="A27" s="358"/>
      <c r="B27" s="354"/>
      <c r="C27" s="286" t="s">
        <v>174</v>
      </c>
      <c r="D27" s="122"/>
      <c r="E27" s="65"/>
      <c r="F27" s="48"/>
      <c r="G27" s="49"/>
      <c r="H27" s="68">
        <v>1</v>
      </c>
      <c r="I27" s="48">
        <v>1</v>
      </c>
      <c r="J27" s="22"/>
      <c r="K27" s="157"/>
      <c r="L27" s="21"/>
      <c r="M27" s="22"/>
      <c r="N27" s="23"/>
      <c r="O27" s="21"/>
      <c r="P27" s="22"/>
      <c r="Q27" s="157"/>
      <c r="R27" s="21"/>
      <c r="S27" s="22"/>
      <c r="T27" s="23"/>
      <c r="U27" s="21"/>
      <c r="V27" s="22"/>
      <c r="W27" s="23"/>
      <c r="X27" s="21"/>
      <c r="Y27" s="22"/>
      <c r="Z27" s="23"/>
      <c r="AA27" s="21"/>
      <c r="AB27" s="22"/>
      <c r="AC27" s="23">
        <f t="shared" si="1"/>
        <v>1</v>
      </c>
      <c r="AD27" s="21">
        <f t="shared" si="1"/>
        <v>1</v>
      </c>
      <c r="AE27" s="24">
        <v>0</v>
      </c>
      <c r="AF27" s="244"/>
    </row>
    <row r="28" spans="1:36" ht="15.75" customHeight="1" x14ac:dyDescent="0.15">
      <c r="A28" s="358"/>
      <c r="B28" s="354"/>
      <c r="C28" s="241" t="s">
        <v>185</v>
      </c>
      <c r="D28" s="122"/>
      <c r="E28" s="65"/>
      <c r="F28" s="48"/>
      <c r="G28" s="49"/>
      <c r="H28" s="68">
        <v>1</v>
      </c>
      <c r="I28" s="48">
        <v>1</v>
      </c>
      <c r="J28" s="22"/>
      <c r="K28" s="157"/>
      <c r="L28" s="21"/>
      <c r="M28" s="22"/>
      <c r="N28" s="23"/>
      <c r="O28" s="21"/>
      <c r="P28" s="22"/>
      <c r="Q28" s="157"/>
      <c r="R28" s="21"/>
      <c r="S28" s="22"/>
      <c r="T28" s="23"/>
      <c r="U28" s="21"/>
      <c r="V28" s="22"/>
      <c r="W28" s="23"/>
      <c r="X28" s="21"/>
      <c r="Y28" s="22"/>
      <c r="Z28" s="23"/>
      <c r="AA28" s="21"/>
      <c r="AB28" s="22"/>
      <c r="AC28" s="23">
        <f t="shared" si="1"/>
        <v>1</v>
      </c>
      <c r="AD28" s="21">
        <f t="shared" si="1"/>
        <v>1</v>
      </c>
      <c r="AE28" s="24">
        <f t="shared" si="1"/>
        <v>0</v>
      </c>
      <c r="AF28" s="244"/>
    </row>
    <row r="29" spans="1:36" ht="15.75" customHeight="1" x14ac:dyDescent="0.15">
      <c r="A29" s="358"/>
      <c r="B29" s="354"/>
      <c r="C29" s="286" t="s">
        <v>187</v>
      </c>
      <c r="D29" s="288"/>
      <c r="E29" s="91"/>
      <c r="F29" s="169"/>
      <c r="G29" s="170"/>
      <c r="H29" s="88">
        <v>1</v>
      </c>
      <c r="I29" s="169">
        <v>1</v>
      </c>
      <c r="J29" s="164"/>
      <c r="K29" s="162"/>
      <c r="L29" s="163"/>
      <c r="M29" s="164"/>
      <c r="N29" s="165"/>
      <c r="O29" s="163"/>
      <c r="P29" s="164"/>
      <c r="Q29" s="162"/>
      <c r="R29" s="163"/>
      <c r="S29" s="164"/>
      <c r="T29" s="165"/>
      <c r="U29" s="163"/>
      <c r="V29" s="164"/>
      <c r="W29" s="165"/>
      <c r="X29" s="163"/>
      <c r="Y29" s="164"/>
      <c r="Z29" s="165"/>
      <c r="AA29" s="163"/>
      <c r="AB29" s="164"/>
      <c r="AC29" s="165">
        <f t="shared" si="1"/>
        <v>1</v>
      </c>
      <c r="AD29" s="163">
        <f t="shared" si="1"/>
        <v>1</v>
      </c>
      <c r="AE29" s="166">
        <v>0</v>
      </c>
      <c r="AF29" s="244"/>
    </row>
    <row r="30" spans="1:36" ht="15.75" customHeight="1" x14ac:dyDescent="0.15">
      <c r="A30" s="358"/>
      <c r="B30" s="354"/>
      <c r="C30" s="287" t="s">
        <v>175</v>
      </c>
      <c r="D30" s="288"/>
      <c r="E30" s="91"/>
      <c r="F30" s="169"/>
      <c r="G30" s="170"/>
      <c r="H30" s="88">
        <v>1</v>
      </c>
      <c r="I30" s="169">
        <v>1</v>
      </c>
      <c r="J30" s="164"/>
      <c r="K30" s="162"/>
      <c r="L30" s="163"/>
      <c r="M30" s="164"/>
      <c r="N30" s="165"/>
      <c r="O30" s="163"/>
      <c r="P30" s="164"/>
      <c r="Q30" s="162"/>
      <c r="R30" s="163"/>
      <c r="S30" s="164"/>
      <c r="T30" s="165"/>
      <c r="U30" s="163"/>
      <c r="V30" s="164"/>
      <c r="W30" s="165"/>
      <c r="X30" s="163"/>
      <c r="Y30" s="164"/>
      <c r="Z30" s="165"/>
      <c r="AA30" s="163"/>
      <c r="AB30" s="164"/>
      <c r="AC30" s="165">
        <f t="shared" si="1"/>
        <v>1</v>
      </c>
      <c r="AD30" s="163">
        <v>1</v>
      </c>
      <c r="AE30" s="166">
        <v>0</v>
      </c>
      <c r="AF30" s="244"/>
    </row>
    <row r="31" spans="1:36" ht="15.75" customHeight="1" x14ac:dyDescent="0.15">
      <c r="A31" s="358"/>
      <c r="B31" s="354"/>
      <c r="C31" s="160" t="s">
        <v>26</v>
      </c>
      <c r="D31" s="161"/>
      <c r="E31" s="162">
        <v>1</v>
      </c>
      <c r="F31" s="163"/>
      <c r="G31" s="164">
        <v>2</v>
      </c>
      <c r="H31" s="165">
        <v>1</v>
      </c>
      <c r="I31" s="163"/>
      <c r="J31" s="164">
        <v>2</v>
      </c>
      <c r="K31" s="162">
        <v>1</v>
      </c>
      <c r="L31" s="163"/>
      <c r="M31" s="164">
        <v>2</v>
      </c>
      <c r="N31" s="165">
        <v>1</v>
      </c>
      <c r="O31" s="163"/>
      <c r="P31" s="164">
        <v>2</v>
      </c>
      <c r="Q31" s="162">
        <v>1</v>
      </c>
      <c r="R31" s="163"/>
      <c r="S31" s="164">
        <v>2</v>
      </c>
      <c r="T31" s="165">
        <v>1</v>
      </c>
      <c r="U31" s="163"/>
      <c r="V31" s="164">
        <v>2</v>
      </c>
      <c r="W31" s="165">
        <v>1</v>
      </c>
      <c r="X31" s="163"/>
      <c r="Y31" s="164">
        <v>2</v>
      </c>
      <c r="Z31" s="165">
        <v>1</v>
      </c>
      <c r="AA31" s="163"/>
      <c r="AB31" s="164">
        <v>2</v>
      </c>
      <c r="AC31" s="165">
        <v>2</v>
      </c>
      <c r="AD31" s="163">
        <f t="shared" ref="AD31" si="3">SUM(F31,I31,L31,O31,R31,U31,X31,AA31)</f>
        <v>0</v>
      </c>
      <c r="AE31" s="166">
        <v>4</v>
      </c>
      <c r="AF31" s="244"/>
    </row>
    <row r="32" spans="1:36" ht="15.75" customHeight="1" x14ac:dyDescent="0.15">
      <c r="A32" s="358"/>
      <c r="B32" s="354"/>
      <c r="C32" s="28" t="s">
        <v>9</v>
      </c>
      <c r="D32" s="30"/>
      <c r="E32" s="29">
        <f t="shared" ref="E32:J32" si="4">SUM(E14:E31)</f>
        <v>15</v>
      </c>
      <c r="F32" s="29">
        <f t="shared" si="4"/>
        <v>14</v>
      </c>
      <c r="G32" s="29">
        <f t="shared" si="4"/>
        <v>2</v>
      </c>
      <c r="H32" s="29">
        <f t="shared" si="4"/>
        <v>14</v>
      </c>
      <c r="I32" s="29">
        <f t="shared" si="4"/>
        <v>13</v>
      </c>
      <c r="J32" s="29">
        <f t="shared" si="4"/>
        <v>2</v>
      </c>
      <c r="K32" s="30">
        <v>0</v>
      </c>
      <c r="L32" s="30">
        <f>SUM(L14:L31)</f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f>SUM(U14:U31)</f>
        <v>0</v>
      </c>
      <c r="V32" s="30">
        <v>0</v>
      </c>
      <c r="W32" s="30">
        <v>0</v>
      </c>
      <c r="X32" s="30">
        <f>SUM(X14:X31)</f>
        <v>0</v>
      </c>
      <c r="Y32" s="30">
        <v>0</v>
      </c>
      <c r="Z32" s="30">
        <v>0</v>
      </c>
      <c r="AA32" s="30">
        <f>SUM(AA14:AA31)</f>
        <v>0</v>
      </c>
      <c r="AB32" s="30">
        <v>0</v>
      </c>
      <c r="AC32" s="30">
        <f>SUM(AC14:AC31)</f>
        <v>29</v>
      </c>
      <c r="AD32" s="30">
        <f>SUM(AD14:AD31)</f>
        <v>27</v>
      </c>
      <c r="AE32" s="31">
        <f>SUM(AE14:AE31)</f>
        <v>4</v>
      </c>
      <c r="AF32" s="244"/>
    </row>
    <row r="33" spans="1:32" ht="15.75" customHeight="1" x14ac:dyDescent="0.15">
      <c r="A33" s="359"/>
      <c r="B33" s="372" t="s">
        <v>22</v>
      </c>
      <c r="C33" s="373"/>
      <c r="D33" s="37"/>
      <c r="E33" s="36">
        <f t="shared" ref="E33:AB33" si="5">SUM(E13,E32)</f>
        <v>18.5</v>
      </c>
      <c r="F33" s="36">
        <f t="shared" si="5"/>
        <v>17</v>
      </c>
      <c r="G33" s="36">
        <f t="shared" si="5"/>
        <v>3</v>
      </c>
      <c r="H33" s="36">
        <f t="shared" si="5"/>
        <v>14.5</v>
      </c>
      <c r="I33" s="36">
        <f t="shared" si="5"/>
        <v>13</v>
      </c>
      <c r="J33" s="36">
        <f t="shared" si="5"/>
        <v>3</v>
      </c>
      <c r="K33" s="36">
        <f t="shared" si="5"/>
        <v>0</v>
      </c>
      <c r="L33" s="36">
        <f t="shared" si="5"/>
        <v>0</v>
      </c>
      <c r="M33" s="36">
        <f t="shared" si="5"/>
        <v>0</v>
      </c>
      <c r="N33" s="36">
        <f t="shared" si="5"/>
        <v>0</v>
      </c>
      <c r="O33" s="36">
        <f t="shared" si="5"/>
        <v>0</v>
      </c>
      <c r="P33" s="37">
        <f t="shared" si="5"/>
        <v>0</v>
      </c>
      <c r="Q33" s="36">
        <f t="shared" si="5"/>
        <v>0</v>
      </c>
      <c r="R33" s="36">
        <f t="shared" si="5"/>
        <v>0</v>
      </c>
      <c r="S33" s="36">
        <f t="shared" si="5"/>
        <v>0</v>
      </c>
      <c r="T33" s="36">
        <f t="shared" si="5"/>
        <v>1</v>
      </c>
      <c r="U33" s="36">
        <f t="shared" si="5"/>
        <v>1</v>
      </c>
      <c r="V33" s="37">
        <f t="shared" si="5"/>
        <v>0</v>
      </c>
      <c r="W33" s="36">
        <f t="shared" si="5"/>
        <v>0</v>
      </c>
      <c r="X33" s="36">
        <f t="shared" si="5"/>
        <v>0</v>
      </c>
      <c r="Y33" s="36">
        <f t="shared" si="5"/>
        <v>0</v>
      </c>
      <c r="Z33" s="36">
        <f t="shared" si="5"/>
        <v>0</v>
      </c>
      <c r="AA33" s="36">
        <f t="shared" si="5"/>
        <v>0</v>
      </c>
      <c r="AB33" s="37">
        <f t="shared" si="5"/>
        <v>0</v>
      </c>
      <c r="AC33" s="38">
        <f>AC13+AC32</f>
        <v>34</v>
      </c>
      <c r="AD33" s="38">
        <f>AD13+AD32</f>
        <v>31</v>
      </c>
      <c r="AE33" s="39">
        <f>AE13+AE32</f>
        <v>6</v>
      </c>
      <c r="AF33" s="244"/>
    </row>
    <row r="34" spans="1:32" ht="15.75" customHeight="1" x14ac:dyDescent="0.15">
      <c r="A34" s="367" t="s">
        <v>3</v>
      </c>
      <c r="B34" s="353" t="s">
        <v>30</v>
      </c>
      <c r="C34" s="40" t="s">
        <v>31</v>
      </c>
      <c r="D34" s="121"/>
      <c r="E34" s="41"/>
      <c r="F34" s="42"/>
      <c r="G34" s="43"/>
      <c r="H34" s="44"/>
      <c r="I34" s="42"/>
      <c r="J34" s="43"/>
      <c r="K34" s="41">
        <v>2</v>
      </c>
      <c r="L34" s="42">
        <v>2</v>
      </c>
      <c r="M34" s="43"/>
      <c r="N34" s="44"/>
      <c r="O34" s="42"/>
      <c r="P34" s="43"/>
      <c r="Q34" s="45"/>
      <c r="R34" s="32"/>
      <c r="S34" s="33"/>
      <c r="T34" s="34"/>
      <c r="U34" s="32"/>
      <c r="V34" s="33"/>
      <c r="W34" s="34"/>
      <c r="X34" s="32"/>
      <c r="Y34" s="33"/>
      <c r="Z34" s="34"/>
      <c r="AA34" s="32"/>
      <c r="AB34" s="33"/>
      <c r="AC34" s="34">
        <f t="shared" ref="AC34:AC41" si="6">SUM(E34,H34,K34,N34)</f>
        <v>2</v>
      </c>
      <c r="AD34" s="32">
        <f t="shared" ref="AD34:AD41" si="7">SUM(F34,I34,L34,O34)</f>
        <v>2</v>
      </c>
      <c r="AE34" s="35">
        <f t="shared" ref="AE34:AE41" si="8">SUM(G34,J34,M34,P34)</f>
        <v>0</v>
      </c>
      <c r="AF34" s="244" t="s">
        <v>87</v>
      </c>
    </row>
    <row r="35" spans="1:32" ht="15.75" customHeight="1" x14ac:dyDescent="0.15">
      <c r="A35" s="358"/>
      <c r="B35" s="354"/>
      <c r="C35" s="46" t="s">
        <v>32</v>
      </c>
      <c r="D35" s="122"/>
      <c r="E35" s="47"/>
      <c r="F35" s="48"/>
      <c r="G35" s="49"/>
      <c r="H35" s="50">
        <v>3</v>
      </c>
      <c r="I35" s="48">
        <v>3</v>
      </c>
      <c r="J35" s="49"/>
      <c r="K35" s="47"/>
      <c r="L35" s="48"/>
      <c r="M35" s="49"/>
      <c r="N35" s="50"/>
      <c r="O35" s="48"/>
      <c r="P35" s="49"/>
      <c r="Q35" s="51"/>
      <c r="R35" s="21"/>
      <c r="S35" s="22"/>
      <c r="T35" s="23"/>
      <c r="U35" s="21"/>
      <c r="V35" s="22"/>
      <c r="W35" s="23"/>
      <c r="X35" s="21"/>
      <c r="Y35" s="22"/>
      <c r="Z35" s="23"/>
      <c r="AA35" s="21"/>
      <c r="AB35" s="22"/>
      <c r="AC35" s="23">
        <f t="shared" si="6"/>
        <v>3</v>
      </c>
      <c r="AD35" s="21">
        <f t="shared" si="7"/>
        <v>3</v>
      </c>
      <c r="AE35" s="24">
        <f t="shared" si="8"/>
        <v>0</v>
      </c>
      <c r="AF35" s="244" t="s">
        <v>104</v>
      </c>
    </row>
    <row r="36" spans="1:32" ht="15.75" customHeight="1" x14ac:dyDescent="0.15">
      <c r="A36" s="358"/>
      <c r="B36" s="354"/>
      <c r="C36" s="52" t="s">
        <v>33</v>
      </c>
      <c r="D36" s="123"/>
      <c r="E36" s="47">
        <v>3</v>
      </c>
      <c r="F36" s="48">
        <v>3</v>
      </c>
      <c r="G36" s="49"/>
      <c r="H36" s="50"/>
      <c r="I36" s="48"/>
      <c r="J36" s="49"/>
      <c r="K36" s="47"/>
      <c r="L36" s="48"/>
      <c r="M36" s="49"/>
      <c r="N36" s="50"/>
      <c r="O36" s="48"/>
      <c r="P36" s="49"/>
      <c r="Q36" s="51"/>
      <c r="R36" s="21"/>
      <c r="S36" s="22"/>
      <c r="T36" s="23"/>
      <c r="U36" s="21"/>
      <c r="V36" s="22"/>
      <c r="W36" s="23"/>
      <c r="X36" s="21"/>
      <c r="Y36" s="22"/>
      <c r="Z36" s="23"/>
      <c r="AA36" s="21"/>
      <c r="AB36" s="22"/>
      <c r="AC36" s="23">
        <f t="shared" si="6"/>
        <v>3</v>
      </c>
      <c r="AD36" s="21">
        <f t="shared" si="7"/>
        <v>3</v>
      </c>
      <c r="AE36" s="24">
        <f t="shared" si="8"/>
        <v>0</v>
      </c>
      <c r="AF36" s="244" t="s">
        <v>87</v>
      </c>
    </row>
    <row r="37" spans="1:32" ht="15.75" customHeight="1" x14ac:dyDescent="0.15">
      <c r="A37" s="358"/>
      <c r="B37" s="354"/>
      <c r="C37" s="46" t="s">
        <v>34</v>
      </c>
      <c r="D37" s="122"/>
      <c r="E37" s="47"/>
      <c r="F37" s="48"/>
      <c r="G37" s="49"/>
      <c r="H37" s="50"/>
      <c r="I37" s="48"/>
      <c r="J37" s="49"/>
      <c r="K37" s="47">
        <v>2</v>
      </c>
      <c r="L37" s="48">
        <v>2</v>
      </c>
      <c r="M37" s="49"/>
      <c r="N37" s="53"/>
      <c r="O37" s="54"/>
      <c r="P37" s="49"/>
      <c r="Q37" s="51"/>
      <c r="R37" s="21"/>
      <c r="S37" s="22"/>
      <c r="T37" s="23"/>
      <c r="U37" s="21"/>
      <c r="V37" s="22"/>
      <c r="W37" s="23"/>
      <c r="X37" s="21"/>
      <c r="Y37" s="22"/>
      <c r="Z37" s="23"/>
      <c r="AA37" s="21"/>
      <c r="AB37" s="22"/>
      <c r="AC37" s="23">
        <f t="shared" si="6"/>
        <v>2</v>
      </c>
      <c r="AD37" s="21">
        <f t="shared" si="7"/>
        <v>2</v>
      </c>
      <c r="AE37" s="24">
        <f t="shared" si="8"/>
        <v>0</v>
      </c>
      <c r="AF37" s="244" t="s">
        <v>120</v>
      </c>
    </row>
    <row r="38" spans="1:32" ht="15.75" customHeight="1" x14ac:dyDescent="0.15">
      <c r="A38" s="358"/>
      <c r="B38" s="354"/>
      <c r="C38" s="46" t="s">
        <v>35</v>
      </c>
      <c r="D38" s="122"/>
      <c r="E38" s="47"/>
      <c r="F38" s="48"/>
      <c r="G38" s="49"/>
      <c r="H38" s="50">
        <v>3</v>
      </c>
      <c r="I38" s="48">
        <v>3</v>
      </c>
      <c r="J38" s="49"/>
      <c r="K38" s="47"/>
      <c r="L38" s="48"/>
      <c r="M38" s="49"/>
      <c r="N38" s="50"/>
      <c r="O38" s="48"/>
      <c r="P38" s="49"/>
      <c r="Q38" s="51"/>
      <c r="R38" s="21"/>
      <c r="S38" s="22"/>
      <c r="T38" s="23"/>
      <c r="U38" s="21"/>
      <c r="V38" s="22"/>
      <c r="W38" s="23"/>
      <c r="X38" s="21"/>
      <c r="Y38" s="22"/>
      <c r="Z38" s="23"/>
      <c r="AA38" s="21"/>
      <c r="AB38" s="22"/>
      <c r="AC38" s="23">
        <f t="shared" si="6"/>
        <v>3</v>
      </c>
      <c r="AD38" s="21">
        <f t="shared" si="7"/>
        <v>3</v>
      </c>
      <c r="AE38" s="24">
        <f t="shared" si="8"/>
        <v>0</v>
      </c>
      <c r="AF38" s="244" t="s">
        <v>105</v>
      </c>
    </row>
    <row r="39" spans="1:32" ht="15.75" customHeight="1" x14ac:dyDescent="0.15">
      <c r="A39" s="358"/>
      <c r="B39" s="354"/>
      <c r="C39" s="46" t="s">
        <v>36</v>
      </c>
      <c r="D39" s="122"/>
      <c r="E39" s="47"/>
      <c r="F39" s="48"/>
      <c r="G39" s="49"/>
      <c r="H39" s="50"/>
      <c r="I39" s="48"/>
      <c r="J39" s="49"/>
      <c r="K39" s="47">
        <v>3</v>
      </c>
      <c r="L39" s="48">
        <v>3</v>
      </c>
      <c r="M39" s="49"/>
      <c r="N39" s="50"/>
      <c r="O39" s="48"/>
      <c r="P39" s="49"/>
      <c r="Q39" s="51"/>
      <c r="R39" s="21"/>
      <c r="S39" s="22"/>
      <c r="T39" s="23"/>
      <c r="U39" s="21"/>
      <c r="V39" s="22"/>
      <c r="W39" s="23"/>
      <c r="X39" s="21"/>
      <c r="Y39" s="22"/>
      <c r="Z39" s="23"/>
      <c r="AA39" s="21"/>
      <c r="AB39" s="22"/>
      <c r="AC39" s="23">
        <f t="shared" si="6"/>
        <v>3</v>
      </c>
      <c r="AD39" s="21">
        <f t="shared" si="7"/>
        <v>3</v>
      </c>
      <c r="AE39" s="24">
        <f t="shared" si="8"/>
        <v>0</v>
      </c>
      <c r="AF39" s="244" t="s">
        <v>106</v>
      </c>
    </row>
    <row r="40" spans="1:32" ht="15.75" customHeight="1" x14ac:dyDescent="0.15">
      <c r="A40" s="358"/>
      <c r="B40" s="354"/>
      <c r="C40" s="46" t="s">
        <v>37</v>
      </c>
      <c r="D40" s="122"/>
      <c r="E40" s="47"/>
      <c r="F40" s="48"/>
      <c r="G40" s="49"/>
      <c r="H40" s="50"/>
      <c r="I40" s="48"/>
      <c r="J40" s="49"/>
      <c r="K40" s="55"/>
      <c r="L40" s="56"/>
      <c r="M40" s="49"/>
      <c r="N40" s="50">
        <v>2</v>
      </c>
      <c r="O40" s="48">
        <v>2</v>
      </c>
      <c r="P40" s="49"/>
      <c r="Q40" s="51"/>
      <c r="R40" s="21"/>
      <c r="S40" s="22"/>
      <c r="T40" s="23"/>
      <c r="U40" s="21"/>
      <c r="V40" s="22"/>
      <c r="W40" s="23"/>
      <c r="X40" s="21"/>
      <c r="Y40" s="22"/>
      <c r="Z40" s="23"/>
      <c r="AA40" s="21"/>
      <c r="AB40" s="22"/>
      <c r="AC40" s="23">
        <f t="shared" si="6"/>
        <v>2</v>
      </c>
      <c r="AD40" s="21">
        <f t="shared" si="7"/>
        <v>2</v>
      </c>
      <c r="AE40" s="24">
        <f t="shared" si="8"/>
        <v>0</v>
      </c>
      <c r="AF40" s="244" t="s">
        <v>107</v>
      </c>
    </row>
    <row r="41" spans="1:32" ht="15.75" customHeight="1" x14ac:dyDescent="0.15">
      <c r="A41" s="358"/>
      <c r="B41" s="354"/>
      <c r="C41" s="298" t="s">
        <v>38</v>
      </c>
      <c r="D41" s="299"/>
      <c r="E41" s="300"/>
      <c r="F41" s="301"/>
      <c r="G41" s="302"/>
      <c r="H41" s="303"/>
      <c r="I41" s="301"/>
      <c r="J41" s="302"/>
      <c r="K41" s="300">
        <v>2</v>
      </c>
      <c r="L41" s="301">
        <v>2</v>
      </c>
      <c r="M41" s="302"/>
      <c r="N41" s="303"/>
      <c r="O41" s="301"/>
      <c r="P41" s="302"/>
      <c r="Q41" s="304"/>
      <c r="R41" s="305"/>
      <c r="S41" s="306"/>
      <c r="T41" s="307"/>
      <c r="U41" s="305"/>
      <c r="V41" s="306"/>
      <c r="W41" s="307"/>
      <c r="X41" s="305"/>
      <c r="Y41" s="306"/>
      <c r="Z41" s="307"/>
      <c r="AA41" s="305"/>
      <c r="AB41" s="306"/>
      <c r="AC41" s="26">
        <f t="shared" si="6"/>
        <v>2</v>
      </c>
      <c r="AD41" s="25">
        <f t="shared" si="7"/>
        <v>2</v>
      </c>
      <c r="AE41" s="27">
        <f t="shared" si="8"/>
        <v>0</v>
      </c>
      <c r="AF41" s="244" t="s">
        <v>105</v>
      </c>
    </row>
    <row r="42" spans="1:32" ht="15.75" customHeight="1" x14ac:dyDescent="0.15">
      <c r="A42" s="358"/>
      <c r="B42" s="355"/>
      <c r="C42" s="308" t="s">
        <v>9</v>
      </c>
      <c r="D42" s="308"/>
      <c r="E42" s="309">
        <f t="shared" ref="E42:AE42" si="9">SUM(E34:E41)</f>
        <v>3</v>
      </c>
      <c r="F42" s="309">
        <f t="shared" si="9"/>
        <v>3</v>
      </c>
      <c r="G42" s="309">
        <f t="shared" si="9"/>
        <v>0</v>
      </c>
      <c r="H42" s="309">
        <f t="shared" si="9"/>
        <v>6</v>
      </c>
      <c r="I42" s="309">
        <f t="shared" si="9"/>
        <v>6</v>
      </c>
      <c r="J42" s="309">
        <f t="shared" si="9"/>
        <v>0</v>
      </c>
      <c r="K42" s="309">
        <f t="shared" si="9"/>
        <v>9</v>
      </c>
      <c r="L42" s="309">
        <f t="shared" si="9"/>
        <v>9</v>
      </c>
      <c r="M42" s="309">
        <f t="shared" si="9"/>
        <v>0</v>
      </c>
      <c r="N42" s="309">
        <f t="shared" si="9"/>
        <v>2</v>
      </c>
      <c r="O42" s="309">
        <f t="shared" si="9"/>
        <v>2</v>
      </c>
      <c r="P42" s="309">
        <f t="shared" si="9"/>
        <v>0</v>
      </c>
      <c r="Q42" s="309">
        <f t="shared" si="9"/>
        <v>0</v>
      </c>
      <c r="R42" s="309">
        <f t="shared" si="9"/>
        <v>0</v>
      </c>
      <c r="S42" s="309">
        <f t="shared" si="9"/>
        <v>0</v>
      </c>
      <c r="T42" s="309">
        <f t="shared" si="9"/>
        <v>0</v>
      </c>
      <c r="U42" s="309">
        <f t="shared" si="9"/>
        <v>0</v>
      </c>
      <c r="V42" s="309">
        <f t="shared" si="9"/>
        <v>0</v>
      </c>
      <c r="W42" s="309">
        <f t="shared" si="9"/>
        <v>0</v>
      </c>
      <c r="X42" s="309">
        <f t="shared" si="9"/>
        <v>0</v>
      </c>
      <c r="Y42" s="309">
        <f t="shared" si="9"/>
        <v>0</v>
      </c>
      <c r="Z42" s="309">
        <f t="shared" si="9"/>
        <v>0</v>
      </c>
      <c r="AA42" s="309">
        <f t="shared" si="9"/>
        <v>0</v>
      </c>
      <c r="AB42" s="309">
        <f t="shared" si="9"/>
        <v>0</v>
      </c>
      <c r="AC42" s="30">
        <f t="shared" si="9"/>
        <v>20</v>
      </c>
      <c r="AD42" s="30">
        <f t="shared" si="9"/>
        <v>20</v>
      </c>
      <c r="AE42" s="31">
        <f t="shared" si="9"/>
        <v>0</v>
      </c>
      <c r="AF42" s="244"/>
    </row>
    <row r="43" spans="1:32" ht="15.75" customHeight="1" x14ac:dyDescent="0.15">
      <c r="A43" s="358"/>
      <c r="B43" s="368" t="s">
        <v>4</v>
      </c>
      <c r="C43" s="57" t="s">
        <v>125</v>
      </c>
      <c r="D43" s="124"/>
      <c r="E43" s="58"/>
      <c r="F43" s="59"/>
      <c r="G43" s="60"/>
      <c r="H43" s="61"/>
      <c r="I43" s="59"/>
      <c r="J43" s="60"/>
      <c r="K43" s="58">
        <v>1</v>
      </c>
      <c r="L43" s="59"/>
      <c r="M43" s="60">
        <v>2</v>
      </c>
      <c r="N43" s="61"/>
      <c r="O43" s="59"/>
      <c r="P43" s="60"/>
      <c r="Q43" s="58"/>
      <c r="R43" s="59"/>
      <c r="S43" s="60"/>
      <c r="T43" s="61"/>
      <c r="U43" s="59"/>
      <c r="V43" s="60"/>
      <c r="W43" s="61"/>
      <c r="X43" s="59"/>
      <c r="Y43" s="60"/>
      <c r="Z43" s="61"/>
      <c r="AA43" s="59"/>
      <c r="AB43" s="60"/>
      <c r="AC43" s="62">
        <v>1</v>
      </c>
      <c r="AD43" s="63">
        <v>0</v>
      </c>
      <c r="AE43" s="64">
        <v>2</v>
      </c>
      <c r="AF43" s="244" t="s">
        <v>91</v>
      </c>
    </row>
    <row r="44" spans="1:32" ht="15.75" customHeight="1" x14ac:dyDescent="0.15">
      <c r="A44" s="358"/>
      <c r="B44" s="369"/>
      <c r="C44" s="52" t="s">
        <v>126</v>
      </c>
      <c r="D44" s="123"/>
      <c r="E44" s="65"/>
      <c r="F44" s="66"/>
      <c r="G44" s="67"/>
      <c r="H44" s="68"/>
      <c r="I44" s="66"/>
      <c r="J44" s="67"/>
      <c r="K44" s="65"/>
      <c r="L44" s="66"/>
      <c r="M44" s="67"/>
      <c r="N44" s="68">
        <v>1</v>
      </c>
      <c r="O44" s="66"/>
      <c r="P44" s="67">
        <v>2</v>
      </c>
      <c r="Q44" s="65"/>
      <c r="R44" s="66"/>
      <c r="S44" s="67"/>
      <c r="T44" s="68"/>
      <c r="U44" s="66"/>
      <c r="V44" s="67"/>
      <c r="W44" s="68"/>
      <c r="X44" s="66"/>
      <c r="Y44" s="67"/>
      <c r="Z44" s="68"/>
      <c r="AA44" s="66"/>
      <c r="AB44" s="67"/>
      <c r="AC44" s="69">
        <v>1</v>
      </c>
      <c r="AD44" s="70">
        <v>0</v>
      </c>
      <c r="AE44" s="71">
        <v>2</v>
      </c>
      <c r="AF44" s="244" t="s">
        <v>85</v>
      </c>
    </row>
    <row r="45" spans="1:32" ht="15.75" customHeight="1" x14ac:dyDescent="0.15">
      <c r="A45" s="358"/>
      <c r="B45" s="369"/>
      <c r="C45" s="52" t="s">
        <v>127</v>
      </c>
      <c r="D45" s="123"/>
      <c r="E45" s="65"/>
      <c r="F45" s="66"/>
      <c r="G45" s="67"/>
      <c r="H45" s="68"/>
      <c r="I45" s="66"/>
      <c r="J45" s="67"/>
      <c r="K45" s="65"/>
      <c r="L45" s="66"/>
      <c r="M45" s="67"/>
      <c r="N45" s="68"/>
      <c r="O45" s="66"/>
      <c r="P45" s="67"/>
      <c r="Q45" s="65"/>
      <c r="R45" s="66"/>
      <c r="S45" s="67"/>
      <c r="T45" s="68"/>
      <c r="U45" s="66"/>
      <c r="V45" s="67"/>
      <c r="W45" s="68">
        <v>1</v>
      </c>
      <c r="X45" s="72"/>
      <c r="Y45" s="67">
        <v>2</v>
      </c>
      <c r="Z45" s="68"/>
      <c r="AA45" s="66"/>
      <c r="AB45" s="67"/>
      <c r="AC45" s="69">
        <v>1</v>
      </c>
      <c r="AD45" s="70">
        <v>0</v>
      </c>
      <c r="AE45" s="71">
        <v>2</v>
      </c>
      <c r="AF45" s="244" t="s">
        <v>117</v>
      </c>
    </row>
    <row r="46" spans="1:32" ht="15.75" customHeight="1" x14ac:dyDescent="0.15">
      <c r="A46" s="358"/>
      <c r="B46" s="369"/>
      <c r="C46" s="52" t="s">
        <v>128</v>
      </c>
      <c r="D46" s="123"/>
      <c r="E46" s="65"/>
      <c r="F46" s="66"/>
      <c r="G46" s="67"/>
      <c r="H46" s="68"/>
      <c r="I46" s="66"/>
      <c r="J46" s="67"/>
      <c r="K46" s="65"/>
      <c r="L46" s="66"/>
      <c r="M46" s="67"/>
      <c r="N46" s="68"/>
      <c r="O46" s="66"/>
      <c r="P46" s="67"/>
      <c r="Q46" s="65"/>
      <c r="R46" s="66"/>
      <c r="S46" s="67"/>
      <c r="T46" s="68"/>
      <c r="U46" s="66"/>
      <c r="V46" s="67"/>
      <c r="W46" s="68"/>
      <c r="X46" s="72"/>
      <c r="Y46" s="67"/>
      <c r="Z46" s="68">
        <v>1</v>
      </c>
      <c r="AA46" s="66"/>
      <c r="AB46" s="67">
        <v>2</v>
      </c>
      <c r="AC46" s="69">
        <v>1</v>
      </c>
      <c r="AD46" s="70">
        <v>0</v>
      </c>
      <c r="AE46" s="71">
        <v>2</v>
      </c>
      <c r="AF46" s="244" t="s">
        <v>91</v>
      </c>
    </row>
    <row r="47" spans="1:32" ht="15.75" customHeight="1" x14ac:dyDescent="0.15">
      <c r="A47" s="358"/>
      <c r="B47" s="369"/>
      <c r="C47" s="52" t="s">
        <v>129</v>
      </c>
      <c r="D47" s="123"/>
      <c r="E47" s="65"/>
      <c r="F47" s="66"/>
      <c r="G47" s="67"/>
      <c r="H47" s="68"/>
      <c r="I47" s="66"/>
      <c r="J47" s="67"/>
      <c r="K47" s="65"/>
      <c r="L47" s="66"/>
      <c r="M47" s="67"/>
      <c r="N47" s="68"/>
      <c r="O47" s="66"/>
      <c r="P47" s="67"/>
      <c r="Q47" s="65">
        <v>1</v>
      </c>
      <c r="R47" s="66"/>
      <c r="S47" s="67">
        <v>3</v>
      </c>
      <c r="T47" s="68"/>
      <c r="U47" s="66"/>
      <c r="V47" s="67"/>
      <c r="W47" s="68"/>
      <c r="X47" s="72"/>
      <c r="Y47" s="67"/>
      <c r="Z47" s="68"/>
      <c r="AA47" s="66"/>
      <c r="AB47" s="67"/>
      <c r="AC47" s="69">
        <v>1</v>
      </c>
      <c r="AD47" s="70">
        <v>0</v>
      </c>
      <c r="AE47" s="71">
        <v>3</v>
      </c>
      <c r="AF47" s="244" t="s">
        <v>115</v>
      </c>
    </row>
    <row r="48" spans="1:32" ht="15.75" customHeight="1" x14ac:dyDescent="0.15">
      <c r="A48" s="358"/>
      <c r="B48" s="369"/>
      <c r="C48" s="175" t="s">
        <v>130</v>
      </c>
      <c r="D48" s="176"/>
      <c r="E48" s="177"/>
      <c r="F48" s="178"/>
      <c r="G48" s="179"/>
      <c r="H48" s="180"/>
      <c r="I48" s="178"/>
      <c r="J48" s="179"/>
      <c r="K48" s="177"/>
      <c r="L48" s="178"/>
      <c r="M48" s="179"/>
      <c r="N48" s="180"/>
      <c r="O48" s="178"/>
      <c r="P48" s="179"/>
      <c r="Q48" s="177">
        <v>2</v>
      </c>
      <c r="R48" s="178"/>
      <c r="S48" s="179">
        <v>6</v>
      </c>
      <c r="T48" s="180"/>
      <c r="U48" s="178"/>
      <c r="V48" s="179"/>
      <c r="W48" s="180"/>
      <c r="X48" s="181"/>
      <c r="Y48" s="179"/>
      <c r="Z48" s="180"/>
      <c r="AA48" s="178"/>
      <c r="AB48" s="179"/>
      <c r="AC48" s="182">
        <v>2</v>
      </c>
      <c r="AD48" s="183">
        <v>0</v>
      </c>
      <c r="AE48" s="184">
        <v>6</v>
      </c>
      <c r="AF48" s="244" t="s">
        <v>91</v>
      </c>
    </row>
    <row r="49" spans="1:32" ht="15.75" customHeight="1" x14ac:dyDescent="0.15">
      <c r="A49" s="358"/>
      <c r="B49" s="369"/>
      <c r="C49" s="52" t="s">
        <v>131</v>
      </c>
      <c r="D49" s="123"/>
      <c r="E49" s="65"/>
      <c r="F49" s="66"/>
      <c r="G49" s="67"/>
      <c r="H49" s="68"/>
      <c r="I49" s="66"/>
      <c r="J49" s="67"/>
      <c r="K49" s="65"/>
      <c r="L49" s="66"/>
      <c r="M49" s="67"/>
      <c r="N49" s="68"/>
      <c r="O49" s="66"/>
      <c r="P49" s="67"/>
      <c r="Q49" s="65"/>
      <c r="R49" s="66"/>
      <c r="S49" s="67"/>
      <c r="T49" s="68">
        <v>2</v>
      </c>
      <c r="U49" s="66"/>
      <c r="V49" s="67">
        <v>6</v>
      </c>
      <c r="W49" s="68"/>
      <c r="X49" s="72"/>
      <c r="Y49" s="67"/>
      <c r="Z49" s="68"/>
      <c r="AA49" s="66"/>
      <c r="AB49" s="67"/>
      <c r="AC49" s="69">
        <v>2</v>
      </c>
      <c r="AD49" s="70">
        <v>0</v>
      </c>
      <c r="AE49" s="71">
        <v>6</v>
      </c>
      <c r="AF49" s="244" t="s">
        <v>91</v>
      </c>
    </row>
    <row r="50" spans="1:32" ht="15.75" customHeight="1" x14ac:dyDescent="0.15">
      <c r="A50" s="358"/>
      <c r="B50" s="369"/>
      <c r="C50" s="175" t="s">
        <v>132</v>
      </c>
      <c r="D50" s="176"/>
      <c r="E50" s="177"/>
      <c r="F50" s="178"/>
      <c r="G50" s="179"/>
      <c r="H50" s="180"/>
      <c r="I50" s="178"/>
      <c r="J50" s="179"/>
      <c r="K50" s="177"/>
      <c r="L50" s="178"/>
      <c r="M50" s="179"/>
      <c r="N50" s="180"/>
      <c r="O50" s="178"/>
      <c r="P50" s="179"/>
      <c r="Q50" s="177"/>
      <c r="R50" s="178"/>
      <c r="S50" s="179"/>
      <c r="T50" s="180"/>
      <c r="U50" s="178"/>
      <c r="V50" s="179"/>
      <c r="W50" s="180">
        <v>1</v>
      </c>
      <c r="X50" s="178"/>
      <c r="Y50" s="179">
        <v>3</v>
      </c>
      <c r="Z50" s="180"/>
      <c r="AA50" s="178"/>
      <c r="AB50" s="179"/>
      <c r="AC50" s="182">
        <v>1</v>
      </c>
      <c r="AD50" s="183">
        <v>0</v>
      </c>
      <c r="AE50" s="184">
        <v>3</v>
      </c>
      <c r="AF50" s="244" t="s">
        <v>91</v>
      </c>
    </row>
    <row r="51" spans="1:32" ht="15.75" customHeight="1" x14ac:dyDescent="0.15">
      <c r="A51" s="358"/>
      <c r="B51" s="369"/>
      <c r="C51" s="52" t="s">
        <v>133</v>
      </c>
      <c r="D51" s="123"/>
      <c r="E51" s="65"/>
      <c r="F51" s="66"/>
      <c r="G51" s="67"/>
      <c r="H51" s="68"/>
      <c r="I51" s="66"/>
      <c r="J51" s="67"/>
      <c r="K51" s="65"/>
      <c r="L51" s="66"/>
      <c r="M51" s="67"/>
      <c r="N51" s="68"/>
      <c r="O51" s="66"/>
      <c r="P51" s="67"/>
      <c r="Q51" s="65"/>
      <c r="R51" s="66"/>
      <c r="S51" s="67"/>
      <c r="T51" s="68"/>
      <c r="U51" s="66"/>
      <c r="V51" s="67"/>
      <c r="W51" s="68"/>
      <c r="X51" s="66"/>
      <c r="Y51" s="67"/>
      <c r="Z51" s="68">
        <v>1</v>
      </c>
      <c r="AA51" s="66"/>
      <c r="AB51" s="67">
        <v>3</v>
      </c>
      <c r="AC51" s="69">
        <v>1</v>
      </c>
      <c r="AD51" s="70">
        <v>0</v>
      </c>
      <c r="AE51" s="71">
        <v>3</v>
      </c>
      <c r="AF51" s="244" t="s">
        <v>91</v>
      </c>
    </row>
    <row r="52" spans="1:32" ht="15.75" customHeight="1" x14ac:dyDescent="0.15">
      <c r="A52" s="358"/>
      <c r="B52" s="369"/>
      <c r="C52" s="52" t="s">
        <v>134</v>
      </c>
      <c r="D52" s="123"/>
      <c r="E52" s="65"/>
      <c r="F52" s="66"/>
      <c r="G52" s="67"/>
      <c r="H52" s="68"/>
      <c r="I52" s="66"/>
      <c r="J52" s="67"/>
      <c r="K52" s="65"/>
      <c r="L52" s="66"/>
      <c r="M52" s="67"/>
      <c r="N52" s="68"/>
      <c r="O52" s="66"/>
      <c r="P52" s="67"/>
      <c r="Q52" s="65"/>
      <c r="R52" s="66"/>
      <c r="S52" s="67"/>
      <c r="T52" s="68">
        <v>1</v>
      </c>
      <c r="U52" s="66"/>
      <c r="V52" s="67">
        <v>3</v>
      </c>
      <c r="W52" s="68"/>
      <c r="X52" s="72"/>
      <c r="Y52" s="67"/>
      <c r="Z52" s="68"/>
      <c r="AA52" s="66"/>
      <c r="AB52" s="67"/>
      <c r="AC52" s="69">
        <v>1</v>
      </c>
      <c r="AD52" s="70">
        <v>0</v>
      </c>
      <c r="AE52" s="71">
        <v>3</v>
      </c>
      <c r="AF52" s="244" t="s">
        <v>94</v>
      </c>
    </row>
    <row r="53" spans="1:32" ht="15.75" customHeight="1" x14ac:dyDescent="0.15">
      <c r="A53" s="358"/>
      <c r="B53" s="369"/>
      <c r="C53" s="52" t="s">
        <v>135</v>
      </c>
      <c r="D53" s="123"/>
      <c r="E53" s="65"/>
      <c r="F53" s="66"/>
      <c r="G53" s="67"/>
      <c r="H53" s="68"/>
      <c r="I53" s="66"/>
      <c r="J53" s="67"/>
      <c r="K53" s="65"/>
      <c r="L53" s="66"/>
      <c r="M53" s="67"/>
      <c r="N53" s="68"/>
      <c r="O53" s="66"/>
      <c r="P53" s="67"/>
      <c r="Q53" s="65"/>
      <c r="R53" s="66"/>
      <c r="S53" s="67"/>
      <c r="T53" s="68"/>
      <c r="U53" s="66"/>
      <c r="V53" s="67"/>
      <c r="W53" s="68">
        <v>1</v>
      </c>
      <c r="X53" s="72"/>
      <c r="Y53" s="67">
        <v>3</v>
      </c>
      <c r="Z53" s="68"/>
      <c r="AA53" s="66"/>
      <c r="AB53" s="67"/>
      <c r="AC53" s="69">
        <v>1</v>
      </c>
      <c r="AD53" s="70">
        <v>0</v>
      </c>
      <c r="AE53" s="71">
        <v>3</v>
      </c>
      <c r="AF53" s="244" t="s">
        <v>94</v>
      </c>
    </row>
    <row r="54" spans="1:32" ht="15.75" customHeight="1" x14ac:dyDescent="0.15">
      <c r="A54" s="358"/>
      <c r="B54" s="369"/>
      <c r="C54" s="52" t="s">
        <v>136</v>
      </c>
      <c r="D54" s="123"/>
      <c r="E54" s="65"/>
      <c r="F54" s="66"/>
      <c r="G54" s="67"/>
      <c r="H54" s="68"/>
      <c r="I54" s="66"/>
      <c r="J54" s="67"/>
      <c r="K54" s="65"/>
      <c r="L54" s="66"/>
      <c r="M54" s="67"/>
      <c r="N54" s="68"/>
      <c r="O54" s="66"/>
      <c r="P54" s="67"/>
      <c r="Q54" s="65"/>
      <c r="R54" s="66"/>
      <c r="S54" s="67"/>
      <c r="T54" s="68"/>
      <c r="U54" s="66"/>
      <c r="V54" s="67"/>
      <c r="W54" s="68">
        <v>1</v>
      </c>
      <c r="X54" s="72"/>
      <c r="Y54" s="67">
        <v>3</v>
      </c>
      <c r="Z54" s="68"/>
      <c r="AA54" s="66"/>
      <c r="AB54" s="67"/>
      <c r="AC54" s="69">
        <v>1</v>
      </c>
      <c r="AD54" s="70">
        <v>0</v>
      </c>
      <c r="AE54" s="71">
        <v>3</v>
      </c>
      <c r="AF54" s="244" t="s">
        <v>98</v>
      </c>
    </row>
    <row r="55" spans="1:32" ht="15.75" customHeight="1" x14ac:dyDescent="0.15">
      <c r="A55" s="358"/>
      <c r="B55" s="369"/>
      <c r="C55" s="52" t="s">
        <v>137</v>
      </c>
      <c r="D55" s="123"/>
      <c r="E55" s="65"/>
      <c r="F55" s="66"/>
      <c r="G55" s="67"/>
      <c r="H55" s="68"/>
      <c r="I55" s="66"/>
      <c r="J55" s="67"/>
      <c r="K55" s="65"/>
      <c r="L55" s="66"/>
      <c r="M55" s="67"/>
      <c r="N55" s="68"/>
      <c r="O55" s="66"/>
      <c r="P55" s="67"/>
      <c r="Q55" s="65"/>
      <c r="R55" s="66"/>
      <c r="S55" s="67"/>
      <c r="T55" s="68"/>
      <c r="U55" s="66"/>
      <c r="V55" s="67"/>
      <c r="W55" s="68"/>
      <c r="X55" s="72"/>
      <c r="Y55" s="67"/>
      <c r="Z55" s="68">
        <v>1</v>
      </c>
      <c r="AA55" s="66"/>
      <c r="AB55" s="67">
        <v>3</v>
      </c>
      <c r="AC55" s="69">
        <v>1</v>
      </c>
      <c r="AD55" s="70">
        <v>0</v>
      </c>
      <c r="AE55" s="71">
        <v>3</v>
      </c>
      <c r="AF55" s="244" t="s">
        <v>98</v>
      </c>
    </row>
    <row r="56" spans="1:32" ht="15.75" customHeight="1" x14ac:dyDescent="0.15">
      <c r="A56" s="358"/>
      <c r="B56" s="369"/>
      <c r="C56" s="52" t="s">
        <v>194</v>
      </c>
      <c r="D56" s="123"/>
      <c r="E56" s="65"/>
      <c r="F56" s="66"/>
      <c r="G56" s="67"/>
      <c r="H56" s="68"/>
      <c r="I56" s="66"/>
      <c r="J56" s="67"/>
      <c r="K56" s="65"/>
      <c r="L56" s="66"/>
      <c r="M56" s="67"/>
      <c r="N56" s="68"/>
      <c r="O56" s="66"/>
      <c r="P56" s="67"/>
      <c r="Q56" s="65"/>
      <c r="R56" s="66"/>
      <c r="S56" s="67"/>
      <c r="T56" s="73">
        <v>2</v>
      </c>
      <c r="U56" s="74"/>
      <c r="V56" s="75">
        <v>6</v>
      </c>
      <c r="W56" s="65">
        <v>2</v>
      </c>
      <c r="X56" s="66"/>
      <c r="Y56" s="67">
        <v>6</v>
      </c>
      <c r="Z56" s="68"/>
      <c r="AA56" s="66"/>
      <c r="AB56" s="67"/>
      <c r="AC56" s="69">
        <v>2</v>
      </c>
      <c r="AD56" s="70">
        <v>0</v>
      </c>
      <c r="AE56" s="71">
        <v>6</v>
      </c>
      <c r="AF56" s="244" t="s">
        <v>93</v>
      </c>
    </row>
    <row r="57" spans="1:32" ht="15.75" customHeight="1" x14ac:dyDescent="0.15">
      <c r="A57" s="358"/>
      <c r="B57" s="369"/>
      <c r="C57" s="52" t="s">
        <v>195</v>
      </c>
      <c r="D57" s="123"/>
      <c r="E57" s="65"/>
      <c r="F57" s="66"/>
      <c r="G57" s="67"/>
      <c r="H57" s="68"/>
      <c r="I57" s="66"/>
      <c r="J57" s="67"/>
      <c r="K57" s="65"/>
      <c r="L57" s="66"/>
      <c r="M57" s="67"/>
      <c r="N57" s="68"/>
      <c r="O57" s="66"/>
      <c r="P57" s="67"/>
      <c r="Q57" s="310"/>
      <c r="R57" s="74"/>
      <c r="S57" s="75"/>
      <c r="T57" s="68">
        <v>2</v>
      </c>
      <c r="U57" s="66"/>
      <c r="V57" s="67">
        <v>6</v>
      </c>
      <c r="W57" s="310">
        <v>2</v>
      </c>
      <c r="X57" s="74"/>
      <c r="Y57" s="75">
        <v>6</v>
      </c>
      <c r="Z57" s="68"/>
      <c r="AA57" s="66"/>
      <c r="AB57" s="67"/>
      <c r="AC57" s="69">
        <v>2</v>
      </c>
      <c r="AD57" s="70">
        <v>0</v>
      </c>
      <c r="AE57" s="71">
        <v>6</v>
      </c>
      <c r="AF57" s="244" t="s">
        <v>95</v>
      </c>
    </row>
    <row r="58" spans="1:32" ht="15.75" customHeight="1" x14ac:dyDescent="0.15">
      <c r="A58" s="358"/>
      <c r="B58" s="369"/>
      <c r="C58" s="52" t="s">
        <v>138</v>
      </c>
      <c r="D58" s="123"/>
      <c r="E58" s="65"/>
      <c r="F58" s="66"/>
      <c r="G58" s="67"/>
      <c r="H58" s="68"/>
      <c r="I58" s="66"/>
      <c r="J58" s="67"/>
      <c r="K58" s="65"/>
      <c r="L58" s="66"/>
      <c r="M58" s="67"/>
      <c r="N58" s="68"/>
      <c r="O58" s="66"/>
      <c r="P58" s="67"/>
      <c r="Q58" s="65"/>
      <c r="R58" s="66"/>
      <c r="S58" s="67"/>
      <c r="T58" s="68">
        <v>1</v>
      </c>
      <c r="U58" s="66"/>
      <c r="V58" s="67">
        <v>3</v>
      </c>
      <c r="W58" s="73"/>
      <c r="X58" s="74"/>
      <c r="Y58" s="75"/>
      <c r="Z58" s="68"/>
      <c r="AA58" s="66"/>
      <c r="AB58" s="67"/>
      <c r="AC58" s="69">
        <v>1</v>
      </c>
      <c r="AD58" s="70">
        <v>0</v>
      </c>
      <c r="AE58" s="71">
        <v>3</v>
      </c>
      <c r="AF58" s="244" t="s">
        <v>97</v>
      </c>
    </row>
    <row r="59" spans="1:32" ht="15.75" customHeight="1" x14ac:dyDescent="0.15">
      <c r="A59" s="358"/>
      <c r="B59" s="369"/>
      <c r="C59" s="52" t="s">
        <v>139</v>
      </c>
      <c r="D59" s="123"/>
      <c r="E59" s="65"/>
      <c r="F59" s="66"/>
      <c r="G59" s="67"/>
      <c r="H59" s="68"/>
      <c r="I59" s="66"/>
      <c r="J59" s="67"/>
      <c r="K59" s="65"/>
      <c r="L59" s="66"/>
      <c r="M59" s="67"/>
      <c r="N59" s="68"/>
      <c r="O59" s="66"/>
      <c r="P59" s="67"/>
      <c r="Q59" s="65"/>
      <c r="R59" s="66"/>
      <c r="S59" s="67"/>
      <c r="T59" s="68"/>
      <c r="U59" s="66"/>
      <c r="V59" s="67"/>
      <c r="W59" s="68">
        <v>1</v>
      </c>
      <c r="X59" s="66"/>
      <c r="Y59" s="67">
        <v>3</v>
      </c>
      <c r="Z59" s="68"/>
      <c r="AA59" s="72"/>
      <c r="AB59" s="67"/>
      <c r="AC59" s="69">
        <v>1</v>
      </c>
      <c r="AD59" s="70">
        <v>0</v>
      </c>
      <c r="AE59" s="71">
        <v>3</v>
      </c>
      <c r="AF59" s="244" t="s">
        <v>97</v>
      </c>
    </row>
    <row r="60" spans="1:32" ht="15.75" customHeight="1" x14ac:dyDescent="0.15">
      <c r="A60" s="358"/>
      <c r="B60" s="369"/>
      <c r="C60" s="175" t="s">
        <v>140</v>
      </c>
      <c r="D60" s="176"/>
      <c r="E60" s="177"/>
      <c r="F60" s="178"/>
      <c r="G60" s="179"/>
      <c r="H60" s="180"/>
      <c r="I60" s="178"/>
      <c r="J60" s="179"/>
      <c r="K60" s="177"/>
      <c r="L60" s="178"/>
      <c r="M60" s="179"/>
      <c r="N60" s="180"/>
      <c r="O60" s="178"/>
      <c r="P60" s="179"/>
      <c r="Q60" s="177"/>
      <c r="R60" s="178"/>
      <c r="S60" s="179"/>
      <c r="T60" s="180"/>
      <c r="U60" s="178"/>
      <c r="V60" s="179"/>
      <c r="W60" s="180"/>
      <c r="X60" s="181"/>
      <c r="Y60" s="179"/>
      <c r="Z60" s="180">
        <v>1</v>
      </c>
      <c r="AA60" s="181"/>
      <c r="AB60" s="179">
        <v>3</v>
      </c>
      <c r="AC60" s="182">
        <v>1</v>
      </c>
      <c r="AD60" s="183">
        <v>0</v>
      </c>
      <c r="AE60" s="184">
        <v>3</v>
      </c>
      <c r="AF60" s="244" t="s">
        <v>97</v>
      </c>
    </row>
    <row r="61" spans="1:32" ht="15.75" customHeight="1" x14ac:dyDescent="0.15">
      <c r="A61" s="358"/>
      <c r="B61" s="369"/>
      <c r="C61" s="52" t="s">
        <v>141</v>
      </c>
      <c r="D61" s="123"/>
      <c r="E61" s="65"/>
      <c r="F61" s="66"/>
      <c r="G61" s="67"/>
      <c r="H61" s="68"/>
      <c r="I61" s="66"/>
      <c r="J61" s="67"/>
      <c r="K61" s="65"/>
      <c r="L61" s="66"/>
      <c r="M61" s="67"/>
      <c r="N61" s="68"/>
      <c r="O61" s="66"/>
      <c r="P61" s="67"/>
      <c r="Q61" s="65"/>
      <c r="R61" s="66"/>
      <c r="S61" s="67"/>
      <c r="T61" s="68"/>
      <c r="U61" s="66"/>
      <c r="V61" s="67"/>
      <c r="W61" s="68"/>
      <c r="X61" s="66"/>
      <c r="Y61" s="67"/>
      <c r="Z61" s="68">
        <v>2</v>
      </c>
      <c r="AA61" s="66"/>
      <c r="AB61" s="67">
        <v>6</v>
      </c>
      <c r="AC61" s="69">
        <v>2</v>
      </c>
      <c r="AD61" s="70">
        <v>0</v>
      </c>
      <c r="AE61" s="71">
        <v>6</v>
      </c>
      <c r="AF61" s="244" t="s">
        <v>100</v>
      </c>
    </row>
    <row r="62" spans="1:32" ht="15.75" customHeight="1" x14ac:dyDescent="0.15">
      <c r="A62" s="358"/>
      <c r="B62" s="369"/>
      <c r="C62" s="175" t="s">
        <v>142</v>
      </c>
      <c r="D62" s="176"/>
      <c r="E62" s="177"/>
      <c r="F62" s="178"/>
      <c r="G62" s="179"/>
      <c r="H62" s="180"/>
      <c r="I62" s="178"/>
      <c r="J62" s="179"/>
      <c r="K62" s="177"/>
      <c r="L62" s="178"/>
      <c r="M62" s="179"/>
      <c r="N62" s="180"/>
      <c r="O62" s="178"/>
      <c r="P62" s="179"/>
      <c r="Q62" s="177"/>
      <c r="R62" s="178"/>
      <c r="S62" s="179"/>
      <c r="T62" s="180"/>
      <c r="U62" s="178"/>
      <c r="V62" s="179"/>
      <c r="W62" s="180"/>
      <c r="X62" s="178"/>
      <c r="Y62" s="179"/>
      <c r="Z62" s="180">
        <v>2</v>
      </c>
      <c r="AA62" s="178"/>
      <c r="AB62" s="179">
        <v>6</v>
      </c>
      <c r="AC62" s="182">
        <v>2</v>
      </c>
      <c r="AD62" s="183">
        <v>0</v>
      </c>
      <c r="AE62" s="184">
        <v>6</v>
      </c>
      <c r="AF62" s="244" t="s">
        <v>86</v>
      </c>
    </row>
    <row r="63" spans="1:32" ht="15.75" customHeight="1" x14ac:dyDescent="0.15">
      <c r="A63" s="358"/>
      <c r="B63" s="369"/>
      <c r="C63" s="52" t="s">
        <v>143</v>
      </c>
      <c r="D63" s="123"/>
      <c r="E63" s="65"/>
      <c r="F63" s="66"/>
      <c r="G63" s="67"/>
      <c r="H63" s="68"/>
      <c r="I63" s="66"/>
      <c r="J63" s="67"/>
      <c r="K63" s="65">
        <v>2</v>
      </c>
      <c r="L63" s="66">
        <v>2</v>
      </c>
      <c r="M63" s="67"/>
      <c r="N63" s="68"/>
      <c r="O63" s="66"/>
      <c r="P63" s="67"/>
      <c r="Q63" s="65"/>
      <c r="R63" s="66"/>
      <c r="S63" s="67"/>
      <c r="T63" s="68"/>
      <c r="U63" s="66"/>
      <c r="V63" s="67"/>
      <c r="W63" s="68"/>
      <c r="X63" s="66"/>
      <c r="Y63" s="67"/>
      <c r="Z63" s="68"/>
      <c r="AA63" s="66"/>
      <c r="AB63" s="67"/>
      <c r="AC63" s="69">
        <v>2</v>
      </c>
      <c r="AD63" s="70">
        <v>2</v>
      </c>
      <c r="AE63" s="71">
        <v>0</v>
      </c>
      <c r="AF63" s="244" t="s">
        <v>86</v>
      </c>
    </row>
    <row r="64" spans="1:32" ht="15.75" customHeight="1" x14ac:dyDescent="0.15">
      <c r="A64" s="358"/>
      <c r="B64" s="369"/>
      <c r="C64" s="52" t="s">
        <v>51</v>
      </c>
      <c r="D64" s="123"/>
      <c r="E64" s="65"/>
      <c r="F64" s="66"/>
      <c r="G64" s="67"/>
      <c r="H64" s="68"/>
      <c r="I64" s="66"/>
      <c r="J64" s="67"/>
      <c r="K64" s="65"/>
      <c r="L64" s="66"/>
      <c r="M64" s="67"/>
      <c r="N64" s="68">
        <v>2</v>
      </c>
      <c r="O64" s="66">
        <v>2</v>
      </c>
      <c r="P64" s="67"/>
      <c r="Q64" s="65"/>
      <c r="R64" s="66"/>
      <c r="S64" s="67"/>
      <c r="T64" s="68"/>
      <c r="U64" s="66"/>
      <c r="V64" s="67"/>
      <c r="W64" s="68"/>
      <c r="X64" s="66"/>
      <c r="Y64" s="67"/>
      <c r="Z64" s="68"/>
      <c r="AA64" s="66"/>
      <c r="AB64" s="67"/>
      <c r="AC64" s="76">
        <f t="shared" ref="AC64:AC91" si="10">SUM(E64,H64,K64,N64,Q64,T64,W64,Z64)</f>
        <v>2</v>
      </c>
      <c r="AD64" s="77">
        <f t="shared" ref="AD64:AD91" si="11">SUM(F64,I64,L64,O64,R64,U64,X64,AA64)</f>
        <v>2</v>
      </c>
      <c r="AE64" s="78">
        <f t="shared" ref="AE64:AE91" si="12">SUM(G64,J64,M64,P64,S64,V64,Y64,AB64)</f>
        <v>0</v>
      </c>
      <c r="AF64" s="244" t="s">
        <v>86</v>
      </c>
    </row>
    <row r="65" spans="1:32" ht="15.75" customHeight="1" x14ac:dyDescent="0.15">
      <c r="A65" s="358"/>
      <c r="B65" s="369"/>
      <c r="C65" s="52" t="s">
        <v>52</v>
      </c>
      <c r="D65" s="123"/>
      <c r="E65" s="65"/>
      <c r="F65" s="66"/>
      <c r="G65" s="67"/>
      <c r="H65" s="68"/>
      <c r="I65" s="66"/>
      <c r="J65" s="67"/>
      <c r="K65" s="65"/>
      <c r="L65" s="66"/>
      <c r="M65" s="67"/>
      <c r="N65" s="68"/>
      <c r="O65" s="66"/>
      <c r="P65" s="67"/>
      <c r="Q65" s="65"/>
      <c r="R65" s="66"/>
      <c r="S65" s="67"/>
      <c r="T65" s="68">
        <v>1</v>
      </c>
      <c r="U65" s="66">
        <v>1</v>
      </c>
      <c r="V65" s="67"/>
      <c r="W65" s="68"/>
      <c r="X65" s="66"/>
      <c r="Y65" s="67"/>
      <c r="Z65" s="68"/>
      <c r="AA65" s="66"/>
      <c r="AB65" s="67"/>
      <c r="AC65" s="76">
        <f t="shared" si="10"/>
        <v>1</v>
      </c>
      <c r="AD65" s="77">
        <f t="shared" si="11"/>
        <v>1</v>
      </c>
      <c r="AE65" s="78">
        <f t="shared" si="12"/>
        <v>0</v>
      </c>
      <c r="AF65" s="244" t="s">
        <v>92</v>
      </c>
    </row>
    <row r="66" spans="1:32" ht="15.75" customHeight="1" x14ac:dyDescent="0.15">
      <c r="A66" s="358"/>
      <c r="B66" s="369"/>
      <c r="C66" s="52" t="s">
        <v>39</v>
      </c>
      <c r="D66" s="123"/>
      <c r="E66" s="65"/>
      <c r="F66" s="66"/>
      <c r="G66" s="67"/>
      <c r="H66" s="68"/>
      <c r="I66" s="66"/>
      <c r="J66" s="67"/>
      <c r="K66" s="65"/>
      <c r="L66" s="66"/>
      <c r="M66" s="67"/>
      <c r="N66" s="68"/>
      <c r="O66" s="66"/>
      <c r="P66" s="67"/>
      <c r="Q66" s="65"/>
      <c r="R66" s="66"/>
      <c r="S66" s="67"/>
      <c r="T66" s="68"/>
      <c r="U66" s="66"/>
      <c r="V66" s="67"/>
      <c r="W66" s="68">
        <v>1</v>
      </c>
      <c r="X66" s="66">
        <v>1</v>
      </c>
      <c r="Y66" s="67"/>
      <c r="Z66" s="68"/>
      <c r="AA66" s="66"/>
      <c r="AB66" s="67"/>
      <c r="AC66" s="76">
        <f t="shared" si="10"/>
        <v>1</v>
      </c>
      <c r="AD66" s="77">
        <f t="shared" si="11"/>
        <v>1</v>
      </c>
      <c r="AE66" s="78">
        <f t="shared" si="12"/>
        <v>0</v>
      </c>
      <c r="AF66" s="244" t="s">
        <v>92</v>
      </c>
    </row>
    <row r="67" spans="1:32" ht="15.75" customHeight="1" x14ac:dyDescent="0.15">
      <c r="A67" s="358"/>
      <c r="B67" s="369"/>
      <c r="C67" s="175" t="s">
        <v>155</v>
      </c>
      <c r="D67" s="176"/>
      <c r="E67" s="177"/>
      <c r="F67" s="178"/>
      <c r="G67" s="179"/>
      <c r="H67" s="180"/>
      <c r="I67" s="178"/>
      <c r="J67" s="179"/>
      <c r="K67" s="177"/>
      <c r="L67" s="178"/>
      <c r="M67" s="179"/>
      <c r="N67" s="180"/>
      <c r="O67" s="178"/>
      <c r="P67" s="179"/>
      <c r="Q67" s="177"/>
      <c r="R67" s="178"/>
      <c r="S67" s="179"/>
      <c r="T67" s="180"/>
      <c r="U67" s="178"/>
      <c r="V67" s="179"/>
      <c r="W67" s="180"/>
      <c r="X67" s="178"/>
      <c r="Y67" s="179"/>
      <c r="Z67" s="180">
        <v>1</v>
      </c>
      <c r="AA67" s="178">
        <v>1</v>
      </c>
      <c r="AB67" s="179"/>
      <c r="AC67" s="185">
        <f t="shared" ref="AC67" si="13">SUM(E67,H67,K67,N67,Q67,T67,W67,Z67)</f>
        <v>1</v>
      </c>
      <c r="AD67" s="186">
        <f t="shared" ref="AD67" si="14">SUM(F67,I67,L67,O67,R67,U67,X67,AA67)</f>
        <v>1</v>
      </c>
      <c r="AE67" s="187">
        <f t="shared" ref="AE67" si="15">SUM(G67,J67,M67,P67,S67,V67,Y67,AB67)</f>
        <v>0</v>
      </c>
      <c r="AF67" s="244" t="s">
        <v>92</v>
      </c>
    </row>
    <row r="68" spans="1:32" ht="15.75" customHeight="1" x14ac:dyDescent="0.15">
      <c r="A68" s="358"/>
      <c r="B68" s="369"/>
      <c r="C68" s="52" t="s">
        <v>53</v>
      </c>
      <c r="D68" s="123"/>
      <c r="E68" s="65"/>
      <c r="F68" s="66"/>
      <c r="G68" s="67"/>
      <c r="H68" s="68"/>
      <c r="I68" s="66"/>
      <c r="J68" s="67"/>
      <c r="K68" s="65"/>
      <c r="L68" s="66"/>
      <c r="M68" s="67"/>
      <c r="N68" s="68">
        <v>3</v>
      </c>
      <c r="O68" s="66">
        <v>3</v>
      </c>
      <c r="P68" s="67"/>
      <c r="Q68" s="65"/>
      <c r="R68" s="66"/>
      <c r="S68" s="67"/>
      <c r="T68" s="68"/>
      <c r="U68" s="66"/>
      <c r="V68" s="67"/>
      <c r="W68" s="68"/>
      <c r="X68" s="66"/>
      <c r="Y68" s="67"/>
      <c r="Z68" s="68"/>
      <c r="AA68" s="66"/>
      <c r="AB68" s="67"/>
      <c r="AC68" s="76">
        <f t="shared" si="10"/>
        <v>3</v>
      </c>
      <c r="AD68" s="77">
        <f t="shared" si="11"/>
        <v>3</v>
      </c>
      <c r="AE68" s="78">
        <f t="shared" si="12"/>
        <v>0</v>
      </c>
      <c r="AF68" s="244" t="s">
        <v>88</v>
      </c>
    </row>
    <row r="69" spans="1:32" ht="15.75" customHeight="1" x14ac:dyDescent="0.15">
      <c r="A69" s="358"/>
      <c r="B69" s="369"/>
      <c r="C69" s="52" t="s">
        <v>40</v>
      </c>
      <c r="D69" s="123"/>
      <c r="E69" s="65"/>
      <c r="F69" s="66"/>
      <c r="G69" s="67"/>
      <c r="H69" s="68"/>
      <c r="I69" s="66"/>
      <c r="J69" s="67"/>
      <c r="K69" s="65"/>
      <c r="L69" s="66"/>
      <c r="M69" s="67"/>
      <c r="N69" s="68"/>
      <c r="O69" s="66"/>
      <c r="P69" s="67"/>
      <c r="Q69" s="65">
        <v>2</v>
      </c>
      <c r="R69" s="66">
        <v>2</v>
      </c>
      <c r="S69" s="67"/>
      <c r="T69" s="68"/>
      <c r="U69" s="66"/>
      <c r="V69" s="67"/>
      <c r="W69" s="68"/>
      <c r="X69" s="66"/>
      <c r="Y69" s="67"/>
      <c r="Z69" s="68"/>
      <c r="AA69" s="66"/>
      <c r="AB69" s="67"/>
      <c r="AC69" s="76">
        <f t="shared" si="10"/>
        <v>2</v>
      </c>
      <c r="AD69" s="77">
        <f t="shared" si="11"/>
        <v>2</v>
      </c>
      <c r="AE69" s="78">
        <f t="shared" si="12"/>
        <v>0</v>
      </c>
      <c r="AF69" s="244" t="s">
        <v>88</v>
      </c>
    </row>
    <row r="70" spans="1:32" ht="15.75" customHeight="1" x14ac:dyDescent="0.15">
      <c r="A70" s="358"/>
      <c r="B70" s="369"/>
      <c r="C70" s="52" t="s">
        <v>54</v>
      </c>
      <c r="D70" s="123"/>
      <c r="E70" s="65"/>
      <c r="F70" s="66"/>
      <c r="G70" s="67"/>
      <c r="H70" s="68"/>
      <c r="I70" s="66"/>
      <c r="J70" s="67"/>
      <c r="K70" s="65"/>
      <c r="L70" s="66"/>
      <c r="M70" s="67"/>
      <c r="N70" s="68"/>
      <c r="O70" s="66"/>
      <c r="P70" s="67"/>
      <c r="Q70" s="65"/>
      <c r="R70" s="66"/>
      <c r="S70" s="67"/>
      <c r="T70" s="68">
        <v>2</v>
      </c>
      <c r="U70" s="66">
        <v>2</v>
      </c>
      <c r="V70" s="67"/>
      <c r="W70" s="68"/>
      <c r="X70" s="66"/>
      <c r="Y70" s="67"/>
      <c r="Z70" s="68"/>
      <c r="AA70" s="66"/>
      <c r="AB70" s="67"/>
      <c r="AC70" s="76">
        <f t="shared" si="10"/>
        <v>2</v>
      </c>
      <c r="AD70" s="77">
        <f t="shared" si="11"/>
        <v>2</v>
      </c>
      <c r="AE70" s="78">
        <f t="shared" si="12"/>
        <v>0</v>
      </c>
      <c r="AF70" s="244" t="s">
        <v>88</v>
      </c>
    </row>
    <row r="71" spans="1:32" ht="15.75" customHeight="1" x14ac:dyDescent="0.15">
      <c r="A71" s="358"/>
      <c r="B71" s="369"/>
      <c r="C71" s="52" t="s">
        <v>55</v>
      </c>
      <c r="D71" s="123"/>
      <c r="E71" s="65"/>
      <c r="F71" s="66"/>
      <c r="G71" s="67"/>
      <c r="H71" s="68"/>
      <c r="I71" s="66"/>
      <c r="J71" s="67"/>
      <c r="K71" s="65"/>
      <c r="L71" s="66"/>
      <c r="M71" s="67"/>
      <c r="N71" s="68"/>
      <c r="O71" s="66"/>
      <c r="P71" s="67"/>
      <c r="Q71" s="65"/>
      <c r="R71" s="66"/>
      <c r="S71" s="67"/>
      <c r="T71" s="68"/>
      <c r="U71" s="66"/>
      <c r="V71" s="67"/>
      <c r="W71" s="68">
        <v>1</v>
      </c>
      <c r="X71" s="66">
        <v>1</v>
      </c>
      <c r="Y71" s="67"/>
      <c r="Z71" s="68"/>
      <c r="AA71" s="66"/>
      <c r="AB71" s="67"/>
      <c r="AC71" s="76">
        <f t="shared" si="10"/>
        <v>1</v>
      </c>
      <c r="AD71" s="77">
        <f t="shared" si="11"/>
        <v>1</v>
      </c>
      <c r="AE71" s="78">
        <f t="shared" si="12"/>
        <v>0</v>
      </c>
      <c r="AF71" s="244" t="s">
        <v>88</v>
      </c>
    </row>
    <row r="72" spans="1:32" ht="15.75" customHeight="1" x14ac:dyDescent="0.15">
      <c r="A72" s="358"/>
      <c r="B72" s="369"/>
      <c r="C72" s="52" t="s">
        <v>41</v>
      </c>
      <c r="D72" s="123"/>
      <c r="E72" s="65"/>
      <c r="F72" s="66"/>
      <c r="G72" s="67"/>
      <c r="H72" s="68"/>
      <c r="I72" s="66"/>
      <c r="J72" s="67"/>
      <c r="K72" s="65"/>
      <c r="L72" s="66"/>
      <c r="M72" s="67"/>
      <c r="N72" s="68"/>
      <c r="O72" s="66"/>
      <c r="P72" s="67"/>
      <c r="Q72" s="65"/>
      <c r="R72" s="66"/>
      <c r="S72" s="67"/>
      <c r="T72" s="68"/>
      <c r="U72" s="66"/>
      <c r="V72" s="67"/>
      <c r="W72" s="68"/>
      <c r="X72" s="66"/>
      <c r="Y72" s="67"/>
      <c r="Z72" s="68">
        <v>2</v>
      </c>
      <c r="AA72" s="66">
        <v>2</v>
      </c>
      <c r="AB72" s="67"/>
      <c r="AC72" s="76">
        <f t="shared" si="10"/>
        <v>2</v>
      </c>
      <c r="AD72" s="77">
        <f t="shared" si="11"/>
        <v>2</v>
      </c>
      <c r="AE72" s="78">
        <f t="shared" si="12"/>
        <v>0</v>
      </c>
      <c r="AF72" s="244" t="s">
        <v>88</v>
      </c>
    </row>
    <row r="73" spans="1:32" ht="15.75" customHeight="1" x14ac:dyDescent="0.15">
      <c r="A73" s="358"/>
      <c r="B73" s="369"/>
      <c r="C73" s="52" t="s">
        <v>188</v>
      </c>
      <c r="D73" s="123"/>
      <c r="E73" s="65"/>
      <c r="F73" s="66"/>
      <c r="G73" s="67"/>
      <c r="H73" s="68"/>
      <c r="I73" s="66"/>
      <c r="J73" s="67"/>
      <c r="K73" s="65"/>
      <c r="L73" s="66"/>
      <c r="M73" s="67"/>
      <c r="N73" s="68"/>
      <c r="O73" s="66"/>
      <c r="P73" s="67"/>
      <c r="Q73" s="65">
        <v>1</v>
      </c>
      <c r="R73" s="66">
        <v>1</v>
      </c>
      <c r="S73" s="67"/>
      <c r="T73" s="68"/>
      <c r="U73" s="66"/>
      <c r="V73" s="67"/>
      <c r="W73" s="68"/>
      <c r="X73" s="66"/>
      <c r="Y73" s="67"/>
      <c r="Z73" s="68"/>
      <c r="AA73" s="66"/>
      <c r="AB73" s="67"/>
      <c r="AC73" s="76">
        <v>1</v>
      </c>
      <c r="AD73" s="77">
        <v>1</v>
      </c>
      <c r="AE73" s="78">
        <v>0</v>
      </c>
      <c r="AF73" s="244"/>
    </row>
    <row r="74" spans="1:32" ht="15.75" customHeight="1" x14ac:dyDescent="0.15">
      <c r="A74" s="358"/>
      <c r="B74" s="369"/>
      <c r="C74" s="52" t="s">
        <v>189</v>
      </c>
      <c r="D74" s="123"/>
      <c r="E74" s="65"/>
      <c r="F74" s="66"/>
      <c r="G74" s="67"/>
      <c r="H74" s="68"/>
      <c r="I74" s="66"/>
      <c r="J74" s="67"/>
      <c r="K74" s="65"/>
      <c r="L74" s="66"/>
      <c r="M74" s="67"/>
      <c r="N74" s="68"/>
      <c r="O74" s="66"/>
      <c r="P74" s="67"/>
      <c r="Q74" s="65"/>
      <c r="R74" s="66"/>
      <c r="S74" s="67"/>
      <c r="T74" s="68"/>
      <c r="U74" s="66"/>
      <c r="V74" s="67"/>
      <c r="W74" s="68">
        <v>1</v>
      </c>
      <c r="X74" s="66">
        <v>1</v>
      </c>
      <c r="Y74" s="67"/>
      <c r="Z74" s="68"/>
      <c r="AA74" s="66"/>
      <c r="AB74" s="67"/>
      <c r="AC74" s="76">
        <v>1</v>
      </c>
      <c r="AD74" s="77">
        <v>1</v>
      </c>
      <c r="AE74" s="78">
        <v>0</v>
      </c>
      <c r="AF74" s="244"/>
    </row>
    <row r="75" spans="1:32" ht="15.75" customHeight="1" x14ac:dyDescent="0.15">
      <c r="A75" s="358"/>
      <c r="B75" s="369"/>
      <c r="C75" s="52" t="s">
        <v>42</v>
      </c>
      <c r="D75" s="123"/>
      <c r="E75" s="65"/>
      <c r="F75" s="66"/>
      <c r="G75" s="67"/>
      <c r="H75" s="68"/>
      <c r="I75" s="66"/>
      <c r="J75" s="67"/>
      <c r="K75" s="65"/>
      <c r="L75" s="66"/>
      <c r="M75" s="67"/>
      <c r="N75" s="68">
        <v>2</v>
      </c>
      <c r="O75" s="66">
        <v>2</v>
      </c>
      <c r="P75" s="67"/>
      <c r="Q75" s="65"/>
      <c r="R75" s="66"/>
      <c r="S75" s="67"/>
      <c r="T75" s="68"/>
      <c r="U75" s="66"/>
      <c r="V75" s="67"/>
      <c r="W75" s="68"/>
      <c r="X75" s="66"/>
      <c r="Y75" s="67"/>
      <c r="Z75" s="68"/>
      <c r="AA75" s="66"/>
      <c r="AB75" s="67"/>
      <c r="AC75" s="76">
        <f t="shared" si="10"/>
        <v>2</v>
      </c>
      <c r="AD75" s="77">
        <f t="shared" si="11"/>
        <v>2</v>
      </c>
      <c r="AE75" s="78">
        <f t="shared" si="12"/>
        <v>0</v>
      </c>
      <c r="AF75" s="244" t="s">
        <v>90</v>
      </c>
    </row>
    <row r="76" spans="1:32" ht="15.75" customHeight="1" x14ac:dyDescent="0.15">
      <c r="A76" s="358"/>
      <c r="B76" s="369"/>
      <c r="C76" s="52" t="s">
        <v>56</v>
      </c>
      <c r="D76" s="123"/>
      <c r="E76" s="65"/>
      <c r="F76" s="66"/>
      <c r="G76" s="67"/>
      <c r="H76" s="68"/>
      <c r="I76" s="66"/>
      <c r="J76" s="67"/>
      <c r="K76" s="65"/>
      <c r="L76" s="66"/>
      <c r="M76" s="67"/>
      <c r="N76" s="68"/>
      <c r="O76" s="66"/>
      <c r="P76" s="67"/>
      <c r="Q76" s="65">
        <v>1</v>
      </c>
      <c r="R76" s="66">
        <v>1</v>
      </c>
      <c r="S76" s="67"/>
      <c r="T76" s="68"/>
      <c r="U76" s="66"/>
      <c r="V76" s="67"/>
      <c r="W76" s="68"/>
      <c r="X76" s="66"/>
      <c r="Y76" s="67"/>
      <c r="Z76" s="68"/>
      <c r="AA76" s="66"/>
      <c r="AB76" s="67"/>
      <c r="AC76" s="76">
        <f t="shared" si="10"/>
        <v>1</v>
      </c>
      <c r="AD76" s="77">
        <f t="shared" si="11"/>
        <v>1</v>
      </c>
      <c r="AE76" s="78">
        <f t="shared" si="12"/>
        <v>0</v>
      </c>
      <c r="AF76" s="244" t="s">
        <v>90</v>
      </c>
    </row>
    <row r="77" spans="1:32" ht="15.75" customHeight="1" x14ac:dyDescent="0.15">
      <c r="A77" s="358"/>
      <c r="B77" s="369"/>
      <c r="C77" s="52" t="s">
        <v>43</v>
      </c>
      <c r="D77" s="123"/>
      <c r="E77" s="65"/>
      <c r="F77" s="66"/>
      <c r="G77" s="67"/>
      <c r="H77" s="68"/>
      <c r="I77" s="66"/>
      <c r="J77" s="67"/>
      <c r="K77" s="65"/>
      <c r="L77" s="66"/>
      <c r="M77" s="67"/>
      <c r="N77" s="68"/>
      <c r="O77" s="66"/>
      <c r="P77" s="67"/>
      <c r="Q77" s="65"/>
      <c r="R77" s="66"/>
      <c r="S77" s="67"/>
      <c r="T77" s="68">
        <v>1</v>
      </c>
      <c r="U77" s="66">
        <v>1</v>
      </c>
      <c r="V77" s="67"/>
      <c r="W77" s="68"/>
      <c r="X77" s="66"/>
      <c r="Y77" s="67"/>
      <c r="Z77" s="68" t="s">
        <v>57</v>
      </c>
      <c r="AA77" s="66"/>
      <c r="AB77" s="67"/>
      <c r="AC77" s="76">
        <f t="shared" si="10"/>
        <v>1</v>
      </c>
      <c r="AD77" s="77">
        <f t="shared" si="11"/>
        <v>1</v>
      </c>
      <c r="AE77" s="78">
        <f t="shared" si="12"/>
        <v>0</v>
      </c>
      <c r="AF77" s="244" t="s">
        <v>90</v>
      </c>
    </row>
    <row r="78" spans="1:32" ht="15.75" customHeight="1" x14ac:dyDescent="0.15">
      <c r="A78" s="358"/>
      <c r="B78" s="369"/>
      <c r="C78" s="52" t="s">
        <v>58</v>
      </c>
      <c r="D78" s="123"/>
      <c r="E78" s="65"/>
      <c r="F78" s="66"/>
      <c r="G78" s="67"/>
      <c r="H78" s="68"/>
      <c r="I78" s="66"/>
      <c r="J78" s="67"/>
      <c r="K78" s="65"/>
      <c r="L78" s="66"/>
      <c r="M78" s="67"/>
      <c r="N78" s="68"/>
      <c r="O78" s="66"/>
      <c r="P78" s="67"/>
      <c r="Q78" s="65"/>
      <c r="R78" s="66"/>
      <c r="S78" s="67"/>
      <c r="T78" s="68"/>
      <c r="U78" s="66"/>
      <c r="V78" s="67"/>
      <c r="W78" s="68">
        <v>1</v>
      </c>
      <c r="X78" s="66">
        <v>1</v>
      </c>
      <c r="Y78" s="67"/>
      <c r="Z78" s="68"/>
      <c r="AA78" s="66"/>
      <c r="AB78" s="67"/>
      <c r="AC78" s="76">
        <f t="shared" si="10"/>
        <v>1</v>
      </c>
      <c r="AD78" s="77">
        <f t="shared" si="11"/>
        <v>1</v>
      </c>
      <c r="AE78" s="78">
        <f t="shared" si="12"/>
        <v>0</v>
      </c>
      <c r="AF78" s="244" t="s">
        <v>90</v>
      </c>
    </row>
    <row r="79" spans="1:32" ht="15.75" customHeight="1" x14ac:dyDescent="0.15">
      <c r="A79" s="358"/>
      <c r="B79" s="369"/>
      <c r="C79" s="52" t="s">
        <v>59</v>
      </c>
      <c r="D79" s="123"/>
      <c r="E79" s="65"/>
      <c r="F79" s="66"/>
      <c r="G79" s="67"/>
      <c r="H79" s="68"/>
      <c r="I79" s="66"/>
      <c r="J79" s="67"/>
      <c r="K79" s="65"/>
      <c r="L79" s="66"/>
      <c r="M79" s="67"/>
      <c r="N79" s="68">
        <v>1</v>
      </c>
      <c r="O79" s="66">
        <v>1</v>
      </c>
      <c r="P79" s="67"/>
      <c r="Q79" s="65"/>
      <c r="R79" s="66"/>
      <c r="S79" s="67"/>
      <c r="T79" s="68"/>
      <c r="U79" s="66"/>
      <c r="V79" s="67"/>
      <c r="W79" s="68"/>
      <c r="X79" s="66"/>
      <c r="Y79" s="67"/>
      <c r="Z79" s="68"/>
      <c r="AA79" s="66"/>
      <c r="AB79" s="67"/>
      <c r="AC79" s="76">
        <f t="shared" si="10"/>
        <v>1</v>
      </c>
      <c r="AD79" s="77">
        <f t="shared" si="11"/>
        <v>1</v>
      </c>
      <c r="AE79" s="78">
        <f t="shared" si="12"/>
        <v>0</v>
      </c>
      <c r="AF79" s="244" t="s">
        <v>89</v>
      </c>
    </row>
    <row r="80" spans="1:32" ht="15.75" customHeight="1" x14ac:dyDescent="0.15">
      <c r="A80" s="358"/>
      <c r="B80" s="369"/>
      <c r="C80" s="52" t="s">
        <v>46</v>
      </c>
      <c r="D80" s="123"/>
      <c r="E80" s="65"/>
      <c r="F80" s="66"/>
      <c r="G80" s="67"/>
      <c r="H80" s="68"/>
      <c r="I80" s="66"/>
      <c r="J80" s="67"/>
      <c r="K80" s="65"/>
      <c r="L80" s="66"/>
      <c r="M80" s="67"/>
      <c r="N80" s="68"/>
      <c r="O80" s="66"/>
      <c r="P80" s="67"/>
      <c r="Q80" s="65">
        <v>2</v>
      </c>
      <c r="R80" s="66">
        <v>2</v>
      </c>
      <c r="S80" s="67"/>
      <c r="T80" s="68"/>
      <c r="U80" s="66"/>
      <c r="V80" s="67"/>
      <c r="W80" s="68"/>
      <c r="X80" s="66"/>
      <c r="Y80" s="67"/>
      <c r="Z80" s="68"/>
      <c r="AA80" s="66"/>
      <c r="AB80" s="67"/>
      <c r="AC80" s="76">
        <f t="shared" si="10"/>
        <v>2</v>
      </c>
      <c r="AD80" s="77">
        <f t="shared" si="11"/>
        <v>2</v>
      </c>
      <c r="AE80" s="78">
        <f t="shared" si="12"/>
        <v>0</v>
      </c>
      <c r="AF80" s="244" t="s">
        <v>114</v>
      </c>
    </row>
    <row r="81" spans="1:32" ht="15.75" customHeight="1" x14ac:dyDescent="0.15">
      <c r="A81" s="358"/>
      <c r="B81" s="369"/>
      <c r="C81" s="52" t="s">
        <v>60</v>
      </c>
      <c r="D81" s="123"/>
      <c r="E81" s="65"/>
      <c r="F81" s="66"/>
      <c r="G81" s="67"/>
      <c r="H81" s="68"/>
      <c r="I81" s="66"/>
      <c r="J81" s="67"/>
      <c r="K81" s="65"/>
      <c r="L81" s="66"/>
      <c r="M81" s="67"/>
      <c r="N81" s="68"/>
      <c r="O81" s="66"/>
      <c r="P81" s="67"/>
      <c r="Q81" s="65"/>
      <c r="R81" s="66"/>
      <c r="S81" s="67"/>
      <c r="T81" s="68">
        <v>1</v>
      </c>
      <c r="U81" s="66">
        <v>1</v>
      </c>
      <c r="V81" s="67"/>
      <c r="W81" s="68"/>
      <c r="X81" s="66"/>
      <c r="Y81" s="67"/>
      <c r="Z81" s="68"/>
      <c r="AA81" s="66"/>
      <c r="AB81" s="67"/>
      <c r="AC81" s="76">
        <f t="shared" si="10"/>
        <v>1</v>
      </c>
      <c r="AD81" s="77">
        <f t="shared" si="11"/>
        <v>1</v>
      </c>
      <c r="AE81" s="78">
        <f t="shared" si="12"/>
        <v>0</v>
      </c>
      <c r="AF81" s="244" t="s">
        <v>89</v>
      </c>
    </row>
    <row r="82" spans="1:32" ht="15.75" customHeight="1" x14ac:dyDescent="0.15">
      <c r="A82" s="358"/>
      <c r="B82" s="369"/>
      <c r="C82" s="52" t="s">
        <v>47</v>
      </c>
      <c r="D82" s="123"/>
      <c r="E82" s="65"/>
      <c r="F82" s="66"/>
      <c r="G82" s="67"/>
      <c r="H82" s="68"/>
      <c r="I82" s="66"/>
      <c r="J82" s="67"/>
      <c r="K82" s="65"/>
      <c r="L82" s="66"/>
      <c r="M82" s="67"/>
      <c r="N82" s="68"/>
      <c r="O82" s="66"/>
      <c r="P82" s="67"/>
      <c r="Q82" s="65"/>
      <c r="R82" s="66"/>
      <c r="S82" s="67"/>
      <c r="T82" s="68"/>
      <c r="U82" s="66"/>
      <c r="V82" s="67"/>
      <c r="W82" s="68">
        <v>1</v>
      </c>
      <c r="X82" s="66">
        <v>1</v>
      </c>
      <c r="Y82" s="67"/>
      <c r="Z82" s="68"/>
      <c r="AA82" s="66"/>
      <c r="AB82" s="67"/>
      <c r="AC82" s="76">
        <f t="shared" si="10"/>
        <v>1</v>
      </c>
      <c r="AD82" s="77">
        <f t="shared" si="11"/>
        <v>1</v>
      </c>
      <c r="AE82" s="78">
        <f t="shared" si="12"/>
        <v>0</v>
      </c>
      <c r="AF82" s="244" t="s">
        <v>116</v>
      </c>
    </row>
    <row r="83" spans="1:32" ht="15.75" customHeight="1" x14ac:dyDescent="0.15">
      <c r="A83" s="358"/>
      <c r="B83" s="369"/>
      <c r="C83" s="52" t="s">
        <v>48</v>
      </c>
      <c r="D83" s="123"/>
      <c r="E83" s="65"/>
      <c r="F83" s="66"/>
      <c r="G83" s="67"/>
      <c r="H83" s="68"/>
      <c r="I83" s="66"/>
      <c r="J83" s="67"/>
      <c r="K83" s="65"/>
      <c r="L83" s="66"/>
      <c r="M83" s="67"/>
      <c r="N83" s="68">
        <v>2</v>
      </c>
      <c r="O83" s="66">
        <v>2</v>
      </c>
      <c r="P83" s="67"/>
      <c r="Q83" s="65"/>
      <c r="R83" s="66"/>
      <c r="S83" s="67"/>
      <c r="T83" s="68"/>
      <c r="U83" s="66"/>
      <c r="V83" s="67"/>
      <c r="W83" s="68"/>
      <c r="X83" s="66"/>
      <c r="Y83" s="67"/>
      <c r="Z83" s="68"/>
      <c r="AA83" s="66"/>
      <c r="AB83" s="67"/>
      <c r="AC83" s="76">
        <f t="shared" si="10"/>
        <v>2</v>
      </c>
      <c r="AD83" s="77">
        <f t="shared" si="11"/>
        <v>2</v>
      </c>
      <c r="AE83" s="78">
        <f t="shared" si="12"/>
        <v>0</v>
      </c>
      <c r="AF83" s="244" t="s">
        <v>91</v>
      </c>
    </row>
    <row r="84" spans="1:32" ht="15.75" customHeight="1" x14ac:dyDescent="0.15">
      <c r="A84" s="358"/>
      <c r="B84" s="369"/>
      <c r="C84" s="52" t="s">
        <v>61</v>
      </c>
      <c r="D84" s="123"/>
      <c r="E84" s="65"/>
      <c r="F84" s="66"/>
      <c r="G84" s="67"/>
      <c r="H84" s="68"/>
      <c r="I84" s="66"/>
      <c r="J84" s="67"/>
      <c r="K84" s="65"/>
      <c r="L84" s="66"/>
      <c r="M84" s="67"/>
      <c r="N84" s="68"/>
      <c r="O84" s="66"/>
      <c r="P84" s="67"/>
      <c r="Q84" s="65">
        <v>1</v>
      </c>
      <c r="R84" s="66">
        <v>1</v>
      </c>
      <c r="S84" s="67"/>
      <c r="T84" s="68"/>
      <c r="U84" s="66"/>
      <c r="V84" s="67"/>
      <c r="W84" s="68"/>
      <c r="X84" s="66"/>
      <c r="Y84" s="67"/>
      <c r="Z84" s="68"/>
      <c r="AA84" s="66"/>
      <c r="AB84" s="67"/>
      <c r="AC84" s="76">
        <f t="shared" si="10"/>
        <v>1</v>
      </c>
      <c r="AD84" s="77">
        <f t="shared" si="11"/>
        <v>1</v>
      </c>
      <c r="AE84" s="78">
        <f t="shared" si="12"/>
        <v>0</v>
      </c>
      <c r="AF84" s="244" t="s">
        <v>91</v>
      </c>
    </row>
    <row r="85" spans="1:32" ht="15.75" customHeight="1" x14ac:dyDescent="0.15">
      <c r="A85" s="358"/>
      <c r="B85" s="369"/>
      <c r="C85" s="52" t="s">
        <v>62</v>
      </c>
      <c r="D85" s="123"/>
      <c r="E85" s="65"/>
      <c r="F85" s="66"/>
      <c r="G85" s="67"/>
      <c r="H85" s="68"/>
      <c r="I85" s="66"/>
      <c r="J85" s="67"/>
      <c r="K85" s="65"/>
      <c r="L85" s="66"/>
      <c r="M85" s="67"/>
      <c r="N85" s="68"/>
      <c r="O85" s="66"/>
      <c r="P85" s="67"/>
      <c r="Q85" s="65"/>
      <c r="R85" s="66"/>
      <c r="S85" s="67"/>
      <c r="T85" s="68">
        <v>1</v>
      </c>
      <c r="U85" s="66">
        <v>1</v>
      </c>
      <c r="V85" s="67"/>
      <c r="W85" s="68"/>
      <c r="X85" s="66"/>
      <c r="Y85" s="67"/>
      <c r="Z85" s="68"/>
      <c r="AA85" s="66"/>
      <c r="AB85" s="67"/>
      <c r="AC85" s="76">
        <f t="shared" si="10"/>
        <v>1</v>
      </c>
      <c r="AD85" s="77">
        <f t="shared" si="11"/>
        <v>1</v>
      </c>
      <c r="AE85" s="78">
        <f t="shared" si="12"/>
        <v>0</v>
      </c>
      <c r="AF85" s="244" t="s">
        <v>91</v>
      </c>
    </row>
    <row r="86" spans="1:32" ht="15.75" customHeight="1" x14ac:dyDescent="0.15">
      <c r="A86" s="358"/>
      <c r="B86" s="369"/>
      <c r="C86" s="52" t="s">
        <v>63</v>
      </c>
      <c r="D86" s="123"/>
      <c r="E86" s="65"/>
      <c r="F86" s="66"/>
      <c r="G86" s="67"/>
      <c r="H86" s="68"/>
      <c r="I86" s="66"/>
      <c r="J86" s="67"/>
      <c r="K86" s="65"/>
      <c r="L86" s="66"/>
      <c r="M86" s="67"/>
      <c r="N86" s="68"/>
      <c r="O86" s="66"/>
      <c r="P86" s="67"/>
      <c r="Q86" s="65"/>
      <c r="R86" s="66"/>
      <c r="S86" s="67"/>
      <c r="T86" s="68"/>
      <c r="U86" s="66"/>
      <c r="V86" s="67"/>
      <c r="W86" s="68">
        <v>1</v>
      </c>
      <c r="X86" s="66">
        <v>1</v>
      </c>
      <c r="Y86" s="67"/>
      <c r="Z86" s="68"/>
      <c r="AA86" s="66"/>
      <c r="AB86" s="67"/>
      <c r="AC86" s="76">
        <f t="shared" si="10"/>
        <v>1</v>
      </c>
      <c r="AD86" s="77">
        <f t="shared" si="11"/>
        <v>1</v>
      </c>
      <c r="AE86" s="78">
        <f t="shared" si="12"/>
        <v>0</v>
      </c>
      <c r="AF86" s="244" t="s">
        <v>91</v>
      </c>
    </row>
    <row r="87" spans="1:32" ht="15.75" customHeight="1" x14ac:dyDescent="0.15">
      <c r="A87" s="358"/>
      <c r="B87" s="369"/>
      <c r="C87" s="52" t="s">
        <v>44</v>
      </c>
      <c r="D87" s="123"/>
      <c r="E87" s="65"/>
      <c r="F87" s="66"/>
      <c r="G87" s="67"/>
      <c r="H87" s="68"/>
      <c r="I87" s="66"/>
      <c r="J87" s="67"/>
      <c r="K87" s="65"/>
      <c r="L87" s="66"/>
      <c r="M87" s="67"/>
      <c r="N87" s="68"/>
      <c r="O87" s="66"/>
      <c r="P87" s="67"/>
      <c r="Q87" s="65">
        <v>2</v>
      </c>
      <c r="R87" s="66">
        <v>2</v>
      </c>
      <c r="S87" s="67"/>
      <c r="T87" s="68"/>
      <c r="U87" s="66"/>
      <c r="V87" s="67"/>
      <c r="W87" s="68"/>
      <c r="X87" s="66"/>
      <c r="Y87" s="67"/>
      <c r="Z87" s="68"/>
      <c r="AA87" s="66"/>
      <c r="AB87" s="67"/>
      <c r="AC87" s="76">
        <f t="shared" si="10"/>
        <v>2</v>
      </c>
      <c r="AD87" s="77">
        <f t="shared" si="11"/>
        <v>2</v>
      </c>
      <c r="AE87" s="78">
        <f t="shared" si="12"/>
        <v>0</v>
      </c>
      <c r="AF87" s="244" t="s">
        <v>96</v>
      </c>
    </row>
    <row r="88" spans="1:32" ht="15.75" customHeight="1" x14ac:dyDescent="0.15">
      <c r="A88" s="358"/>
      <c r="B88" s="369"/>
      <c r="C88" s="52" t="s">
        <v>49</v>
      </c>
      <c r="D88" s="123"/>
      <c r="E88" s="65"/>
      <c r="F88" s="66"/>
      <c r="G88" s="67"/>
      <c r="H88" s="68"/>
      <c r="I88" s="66"/>
      <c r="J88" s="67"/>
      <c r="K88" s="65"/>
      <c r="L88" s="66"/>
      <c r="M88" s="67"/>
      <c r="N88" s="68"/>
      <c r="O88" s="66"/>
      <c r="P88" s="67"/>
      <c r="Q88" s="65"/>
      <c r="R88" s="66"/>
      <c r="S88" s="67"/>
      <c r="T88" s="68">
        <v>1</v>
      </c>
      <c r="U88" s="66">
        <v>1</v>
      </c>
      <c r="V88" s="67"/>
      <c r="W88" s="68"/>
      <c r="X88" s="66"/>
      <c r="Y88" s="67"/>
      <c r="Z88" s="68"/>
      <c r="AA88" s="66"/>
      <c r="AB88" s="67"/>
      <c r="AC88" s="76">
        <f t="shared" si="10"/>
        <v>1</v>
      </c>
      <c r="AD88" s="77">
        <f t="shared" si="11"/>
        <v>1</v>
      </c>
      <c r="AE88" s="78">
        <f t="shared" si="12"/>
        <v>0</v>
      </c>
      <c r="AF88" s="244" t="s">
        <v>96</v>
      </c>
    </row>
    <row r="89" spans="1:32" ht="15.75" customHeight="1" x14ac:dyDescent="0.15">
      <c r="A89" s="358"/>
      <c r="B89" s="369"/>
      <c r="C89" s="52" t="s">
        <v>50</v>
      </c>
      <c r="D89" s="123"/>
      <c r="E89" s="65"/>
      <c r="F89" s="66"/>
      <c r="G89" s="67"/>
      <c r="H89" s="68"/>
      <c r="I89" s="66"/>
      <c r="J89" s="67"/>
      <c r="K89" s="65"/>
      <c r="L89" s="66"/>
      <c r="M89" s="67"/>
      <c r="N89" s="68"/>
      <c r="O89" s="66"/>
      <c r="P89" s="67"/>
      <c r="Q89" s="65"/>
      <c r="R89" s="66"/>
      <c r="S89" s="67"/>
      <c r="T89" s="68"/>
      <c r="U89" s="66"/>
      <c r="V89" s="67"/>
      <c r="W89" s="68">
        <v>1</v>
      </c>
      <c r="X89" s="66">
        <v>1</v>
      </c>
      <c r="Y89" s="67"/>
      <c r="Z89" s="68"/>
      <c r="AA89" s="66"/>
      <c r="AB89" s="67"/>
      <c r="AC89" s="76">
        <f t="shared" si="10"/>
        <v>1</v>
      </c>
      <c r="AD89" s="77">
        <f t="shared" si="11"/>
        <v>1</v>
      </c>
      <c r="AE89" s="78">
        <f t="shared" si="12"/>
        <v>0</v>
      </c>
      <c r="AF89" s="244" t="s">
        <v>96</v>
      </c>
    </row>
    <row r="90" spans="1:32" ht="15.75" customHeight="1" x14ac:dyDescent="0.15">
      <c r="A90" s="358"/>
      <c r="B90" s="369"/>
      <c r="C90" s="52" t="s">
        <v>64</v>
      </c>
      <c r="D90" s="123"/>
      <c r="E90" s="65"/>
      <c r="F90" s="66"/>
      <c r="G90" s="67"/>
      <c r="H90" s="68"/>
      <c r="I90" s="66"/>
      <c r="J90" s="67"/>
      <c r="K90" s="65"/>
      <c r="L90" s="66"/>
      <c r="M90" s="67"/>
      <c r="N90" s="68"/>
      <c r="O90" s="66"/>
      <c r="P90" s="67"/>
      <c r="Q90" s="65"/>
      <c r="R90" s="66"/>
      <c r="S90" s="67"/>
      <c r="T90" s="68"/>
      <c r="U90" s="66"/>
      <c r="V90" s="67"/>
      <c r="W90" s="68"/>
      <c r="X90" s="66"/>
      <c r="Y90" s="67"/>
      <c r="Z90" s="68">
        <v>1</v>
      </c>
      <c r="AA90" s="66">
        <v>1</v>
      </c>
      <c r="AB90" s="67"/>
      <c r="AC90" s="76">
        <f t="shared" si="10"/>
        <v>1</v>
      </c>
      <c r="AD90" s="77">
        <f t="shared" si="11"/>
        <v>1</v>
      </c>
      <c r="AE90" s="78">
        <f t="shared" si="12"/>
        <v>0</v>
      </c>
      <c r="AF90" s="244" t="s">
        <v>96</v>
      </c>
    </row>
    <row r="91" spans="1:32" ht="15.75" customHeight="1" x14ac:dyDescent="0.15">
      <c r="A91" s="358"/>
      <c r="B91" s="369"/>
      <c r="C91" s="52" t="s">
        <v>45</v>
      </c>
      <c r="D91" s="123"/>
      <c r="E91" s="65"/>
      <c r="F91" s="66"/>
      <c r="G91" s="67"/>
      <c r="H91" s="68"/>
      <c r="I91" s="66"/>
      <c r="J91" s="67"/>
      <c r="K91" s="65"/>
      <c r="L91" s="66"/>
      <c r="M91" s="67"/>
      <c r="N91" s="68"/>
      <c r="O91" s="66"/>
      <c r="P91" s="67"/>
      <c r="Q91" s="65"/>
      <c r="R91" s="66"/>
      <c r="S91" s="67"/>
      <c r="T91" s="68"/>
      <c r="U91" s="66"/>
      <c r="V91" s="67"/>
      <c r="W91" s="68"/>
      <c r="X91" s="66"/>
      <c r="Y91" s="67"/>
      <c r="Z91" s="68">
        <v>2</v>
      </c>
      <c r="AA91" s="66">
        <v>2</v>
      </c>
      <c r="AB91" s="67"/>
      <c r="AC91" s="76">
        <f t="shared" si="10"/>
        <v>2</v>
      </c>
      <c r="AD91" s="77">
        <f t="shared" si="11"/>
        <v>2</v>
      </c>
      <c r="AE91" s="78">
        <f t="shared" si="12"/>
        <v>0</v>
      </c>
      <c r="AF91" s="244" t="s">
        <v>99</v>
      </c>
    </row>
    <row r="92" spans="1:32" ht="15.75" customHeight="1" x14ac:dyDescent="0.15">
      <c r="A92" s="358"/>
      <c r="B92" s="369"/>
      <c r="C92" s="175" t="s">
        <v>190</v>
      </c>
      <c r="D92" s="176"/>
      <c r="E92" s="177"/>
      <c r="F92" s="178"/>
      <c r="G92" s="179"/>
      <c r="H92" s="180"/>
      <c r="I92" s="178"/>
      <c r="J92" s="179"/>
      <c r="K92" s="177"/>
      <c r="L92" s="178"/>
      <c r="M92" s="179"/>
      <c r="N92" s="180"/>
      <c r="O92" s="178"/>
      <c r="P92" s="179"/>
      <c r="Q92" s="177"/>
      <c r="R92" s="178"/>
      <c r="S92" s="179"/>
      <c r="T92" s="180">
        <v>1</v>
      </c>
      <c r="U92" s="178">
        <v>1</v>
      </c>
      <c r="V92" s="179"/>
      <c r="W92" s="180"/>
      <c r="X92" s="178"/>
      <c r="Y92" s="179"/>
      <c r="Z92" s="180"/>
      <c r="AA92" s="178"/>
      <c r="AB92" s="179"/>
      <c r="AC92" s="185">
        <v>1</v>
      </c>
      <c r="AD92" s="186">
        <v>1</v>
      </c>
      <c r="AE92" s="187">
        <v>0</v>
      </c>
      <c r="AF92" s="244" t="s">
        <v>160</v>
      </c>
    </row>
    <row r="93" spans="1:32" ht="15.75" customHeight="1" x14ac:dyDescent="0.15">
      <c r="A93" s="358"/>
      <c r="B93" s="369"/>
      <c r="C93" s="311" t="s">
        <v>191</v>
      </c>
      <c r="D93" s="312"/>
      <c r="E93" s="313"/>
      <c r="F93" s="314"/>
      <c r="G93" s="315"/>
      <c r="H93" s="316"/>
      <c r="I93" s="314"/>
      <c r="J93" s="315"/>
      <c r="K93" s="313"/>
      <c r="L93" s="314"/>
      <c r="M93" s="315"/>
      <c r="N93" s="316"/>
      <c r="O93" s="314"/>
      <c r="P93" s="315"/>
      <c r="Q93" s="313"/>
      <c r="R93" s="314"/>
      <c r="S93" s="315"/>
      <c r="T93" s="316"/>
      <c r="U93" s="314"/>
      <c r="V93" s="315"/>
      <c r="W93" s="316">
        <v>1</v>
      </c>
      <c r="X93" s="314">
        <v>1</v>
      </c>
      <c r="Y93" s="315"/>
      <c r="Z93" s="316"/>
      <c r="AA93" s="314"/>
      <c r="AB93" s="315"/>
      <c r="AC93" s="290">
        <v>1</v>
      </c>
      <c r="AD93" s="291">
        <v>1</v>
      </c>
      <c r="AE93" s="292">
        <v>0</v>
      </c>
      <c r="AF93" s="244" t="s">
        <v>160</v>
      </c>
    </row>
    <row r="94" spans="1:32" ht="15.75" customHeight="1" x14ac:dyDescent="0.15">
      <c r="A94" s="358"/>
      <c r="B94" s="369"/>
      <c r="C94" s="188" t="s">
        <v>147</v>
      </c>
      <c r="D94" s="189"/>
      <c r="E94" s="190"/>
      <c r="F94" s="191"/>
      <c r="G94" s="192"/>
      <c r="H94" s="193"/>
      <c r="I94" s="191"/>
      <c r="J94" s="192"/>
      <c r="K94" s="190"/>
      <c r="L94" s="191"/>
      <c r="M94" s="192"/>
      <c r="N94" s="193"/>
      <c r="O94" s="191"/>
      <c r="P94" s="192"/>
      <c r="Q94" s="190">
        <v>1</v>
      </c>
      <c r="R94" s="191">
        <v>1</v>
      </c>
      <c r="S94" s="192"/>
      <c r="T94" s="193"/>
      <c r="U94" s="191"/>
      <c r="V94" s="192"/>
      <c r="W94" s="193"/>
      <c r="X94" s="191"/>
      <c r="Y94" s="192"/>
      <c r="Z94" s="193"/>
      <c r="AA94" s="191"/>
      <c r="AB94" s="192"/>
      <c r="AC94" s="194">
        <v>1</v>
      </c>
      <c r="AD94" s="195">
        <v>1</v>
      </c>
      <c r="AE94" s="196">
        <v>0</v>
      </c>
      <c r="AF94" s="244"/>
    </row>
    <row r="95" spans="1:32" ht="15.75" customHeight="1" x14ac:dyDescent="0.15">
      <c r="A95" s="358"/>
      <c r="B95" s="369"/>
      <c r="C95" s="79" t="s">
        <v>9</v>
      </c>
      <c r="D95" s="79"/>
      <c r="E95" s="80">
        <f t="shared" ref="E95:P95" si="16">SUM(E43:E94)</f>
        <v>0</v>
      </c>
      <c r="F95" s="80">
        <f t="shared" si="16"/>
        <v>0</v>
      </c>
      <c r="G95" s="80">
        <f t="shared" si="16"/>
        <v>0</v>
      </c>
      <c r="H95" s="80">
        <f t="shared" si="16"/>
        <v>0</v>
      </c>
      <c r="I95" s="80">
        <f t="shared" si="16"/>
        <v>0</v>
      </c>
      <c r="J95" s="80">
        <f t="shared" si="16"/>
        <v>0</v>
      </c>
      <c r="K95" s="80">
        <f t="shared" si="16"/>
        <v>3</v>
      </c>
      <c r="L95" s="80">
        <f t="shared" si="16"/>
        <v>2</v>
      </c>
      <c r="M95" s="80">
        <f t="shared" si="16"/>
        <v>2</v>
      </c>
      <c r="N95" s="80">
        <f t="shared" si="16"/>
        <v>11</v>
      </c>
      <c r="O95" s="80">
        <f t="shared" si="16"/>
        <v>10</v>
      </c>
      <c r="P95" s="80">
        <f t="shared" si="16"/>
        <v>2</v>
      </c>
      <c r="Q95" s="80">
        <f>SUM(Q43:Q94)</f>
        <v>13</v>
      </c>
      <c r="R95" s="80">
        <f t="shared" ref="R95:S95" si="17">SUM(R43:R94)</f>
        <v>10</v>
      </c>
      <c r="S95" s="80">
        <f t="shared" si="17"/>
        <v>9</v>
      </c>
      <c r="T95" s="80">
        <f>SUM(T43:T94)-2</f>
        <v>14</v>
      </c>
      <c r="U95" s="80">
        <f>SUM(U43:U94)</f>
        <v>8</v>
      </c>
      <c r="V95" s="80">
        <f>SUM(V43:V94)-6</f>
        <v>18</v>
      </c>
      <c r="W95" s="80">
        <f>SUM(W43:W94)-2</f>
        <v>15</v>
      </c>
      <c r="X95" s="80">
        <f t="shared" ref="X95:AE95" si="18">SUM(X43:X94)</f>
        <v>8</v>
      </c>
      <c r="Y95" s="80">
        <f>SUM(Y43:Y94)-6</f>
        <v>20</v>
      </c>
      <c r="Z95" s="80">
        <f t="shared" si="18"/>
        <v>14</v>
      </c>
      <c r="AA95" s="80">
        <f t="shared" si="18"/>
        <v>6</v>
      </c>
      <c r="AB95" s="80">
        <f t="shared" si="18"/>
        <v>23</v>
      </c>
      <c r="AC95" s="80">
        <f t="shared" si="18"/>
        <v>70</v>
      </c>
      <c r="AD95" s="80">
        <f t="shared" si="18"/>
        <v>44</v>
      </c>
      <c r="AE95" s="81">
        <f t="shared" si="18"/>
        <v>74</v>
      </c>
      <c r="AF95" s="244"/>
    </row>
    <row r="96" spans="1:32" ht="15.75" customHeight="1" x14ac:dyDescent="0.15">
      <c r="A96" s="358"/>
      <c r="B96" s="369" t="s">
        <v>7</v>
      </c>
      <c r="C96" s="57" t="s">
        <v>65</v>
      </c>
      <c r="D96" s="124"/>
      <c r="E96" s="58"/>
      <c r="F96" s="59"/>
      <c r="G96" s="60"/>
      <c r="H96" s="61"/>
      <c r="I96" s="82"/>
      <c r="J96" s="83"/>
      <c r="K96" s="58">
        <v>1</v>
      </c>
      <c r="L96" s="59">
        <v>1</v>
      </c>
      <c r="M96" s="60"/>
      <c r="N96" s="61"/>
      <c r="O96" s="59"/>
      <c r="P96" s="60"/>
      <c r="Q96" s="58"/>
      <c r="R96" s="59"/>
      <c r="S96" s="60"/>
      <c r="T96" s="61"/>
      <c r="U96" s="59"/>
      <c r="V96" s="60"/>
      <c r="W96" s="61"/>
      <c r="X96" s="59"/>
      <c r="Y96" s="60"/>
      <c r="Z96" s="61"/>
      <c r="AA96" s="59"/>
      <c r="AB96" s="60"/>
      <c r="AC96" s="84">
        <f t="shared" ref="AC96:AC97" si="19">SUM(E96,H96,K96,N96)</f>
        <v>1</v>
      </c>
      <c r="AD96" s="85">
        <f t="shared" ref="AD96:AD97" si="20">SUM(F96,I96,L96,O96)</f>
        <v>1</v>
      </c>
      <c r="AE96" s="86">
        <f t="shared" ref="AE96:AE97" si="21">SUM(G96,J96,M96,P96)</f>
        <v>0</v>
      </c>
      <c r="AF96" s="244" t="s">
        <v>105</v>
      </c>
    </row>
    <row r="97" spans="1:32" ht="15.75" customHeight="1" x14ac:dyDescent="0.15">
      <c r="A97" s="358"/>
      <c r="B97" s="369"/>
      <c r="C97" s="52" t="s">
        <v>66</v>
      </c>
      <c r="D97" s="123"/>
      <c r="E97" s="65">
        <v>1</v>
      </c>
      <c r="F97" s="66">
        <v>1</v>
      </c>
      <c r="G97" s="67"/>
      <c r="H97" s="68"/>
      <c r="I97" s="66"/>
      <c r="J97" s="67"/>
      <c r="K97" s="65"/>
      <c r="L97" s="66"/>
      <c r="M97" s="67"/>
      <c r="N97" s="68"/>
      <c r="O97" s="66"/>
      <c r="P97" s="67"/>
      <c r="Q97" s="65"/>
      <c r="R97" s="66"/>
      <c r="S97" s="67"/>
      <c r="T97" s="68"/>
      <c r="U97" s="66"/>
      <c r="V97" s="67"/>
      <c r="W97" s="68"/>
      <c r="X97" s="66"/>
      <c r="Y97" s="67"/>
      <c r="Z97" s="68"/>
      <c r="AA97" s="66"/>
      <c r="AB97" s="67"/>
      <c r="AC97" s="76">
        <f t="shared" si="19"/>
        <v>1</v>
      </c>
      <c r="AD97" s="77">
        <f t="shared" si="20"/>
        <v>1</v>
      </c>
      <c r="AE97" s="78">
        <f t="shared" si="21"/>
        <v>0</v>
      </c>
      <c r="AF97" s="244" t="s">
        <v>101</v>
      </c>
    </row>
    <row r="98" spans="1:32" ht="15.75" customHeight="1" x14ac:dyDescent="0.15">
      <c r="A98" s="358"/>
      <c r="B98" s="369"/>
      <c r="C98" s="52" t="s">
        <v>67</v>
      </c>
      <c r="D98" s="123"/>
      <c r="E98" s="65"/>
      <c r="F98" s="66"/>
      <c r="G98" s="67"/>
      <c r="H98" s="68">
        <v>1</v>
      </c>
      <c r="I98" s="66">
        <v>1</v>
      </c>
      <c r="J98" s="67"/>
      <c r="K98" s="65"/>
      <c r="L98" s="66"/>
      <c r="M98" s="67"/>
      <c r="N98" s="68"/>
      <c r="O98" s="66"/>
      <c r="P98" s="67"/>
      <c r="Q98" s="65"/>
      <c r="R98" s="66"/>
      <c r="S98" s="67"/>
      <c r="T98" s="68"/>
      <c r="U98" s="66"/>
      <c r="V98" s="67"/>
      <c r="W98" s="68"/>
      <c r="X98" s="66"/>
      <c r="Y98" s="67"/>
      <c r="Z98" s="68"/>
      <c r="AA98" s="66"/>
      <c r="AB98" s="67"/>
      <c r="AC98" s="76">
        <f t="shared" ref="AC98:AC100" si="22">SUM(E98,H98,K98,N98)</f>
        <v>1</v>
      </c>
      <c r="AD98" s="77">
        <f t="shared" ref="AD98:AD126" si="23">SUM(F98,I98,L98,O98)</f>
        <v>1</v>
      </c>
      <c r="AE98" s="78">
        <f t="shared" ref="AE98:AE111" si="24">SUM(G98,J98,M98,P98)</f>
        <v>0</v>
      </c>
      <c r="AF98" s="244" t="s">
        <v>118</v>
      </c>
    </row>
    <row r="99" spans="1:32" ht="15.75" customHeight="1" x14ac:dyDescent="0.15">
      <c r="A99" s="358"/>
      <c r="B99" s="369"/>
      <c r="C99" s="52" t="s">
        <v>68</v>
      </c>
      <c r="D99" s="123"/>
      <c r="E99" s="65"/>
      <c r="F99" s="66"/>
      <c r="G99" s="67"/>
      <c r="H99" s="68"/>
      <c r="I99" s="66"/>
      <c r="J99" s="67"/>
      <c r="K99" s="65">
        <v>1</v>
      </c>
      <c r="L99" s="66">
        <v>1</v>
      </c>
      <c r="M99" s="67"/>
      <c r="N99" s="68"/>
      <c r="O99" s="66"/>
      <c r="P99" s="67"/>
      <c r="Q99" s="65"/>
      <c r="R99" s="66"/>
      <c r="S99" s="67"/>
      <c r="T99" s="68"/>
      <c r="U99" s="66"/>
      <c r="V99" s="67"/>
      <c r="W99" s="68"/>
      <c r="X99" s="66"/>
      <c r="Y99" s="67"/>
      <c r="Z99" s="68"/>
      <c r="AA99" s="66"/>
      <c r="AB99" s="67"/>
      <c r="AC99" s="76">
        <f t="shared" si="22"/>
        <v>1</v>
      </c>
      <c r="AD99" s="77">
        <f t="shared" si="23"/>
        <v>1</v>
      </c>
      <c r="AE99" s="78">
        <f t="shared" si="24"/>
        <v>0</v>
      </c>
      <c r="AF99" s="244" t="s">
        <v>118</v>
      </c>
    </row>
    <row r="100" spans="1:32" ht="15.75" customHeight="1" x14ac:dyDescent="0.15">
      <c r="A100" s="358"/>
      <c r="B100" s="369"/>
      <c r="C100" s="52" t="s">
        <v>69</v>
      </c>
      <c r="D100" s="127"/>
      <c r="E100" s="68"/>
      <c r="F100" s="66"/>
      <c r="G100" s="67"/>
      <c r="H100" s="68"/>
      <c r="I100" s="66"/>
      <c r="J100" s="67"/>
      <c r="K100" s="65">
        <v>2</v>
      </c>
      <c r="L100" s="66">
        <v>2</v>
      </c>
      <c r="M100" s="67"/>
      <c r="N100" s="68"/>
      <c r="O100" s="66"/>
      <c r="P100" s="67"/>
      <c r="Q100" s="65"/>
      <c r="R100" s="66"/>
      <c r="S100" s="67"/>
      <c r="T100" s="68"/>
      <c r="U100" s="66"/>
      <c r="V100" s="67"/>
      <c r="W100" s="68"/>
      <c r="X100" s="66"/>
      <c r="Y100" s="67"/>
      <c r="Z100" s="68"/>
      <c r="AA100" s="66"/>
      <c r="AB100" s="67"/>
      <c r="AC100" s="76">
        <f t="shared" si="22"/>
        <v>2</v>
      </c>
      <c r="AD100" s="77">
        <f t="shared" si="23"/>
        <v>2</v>
      </c>
      <c r="AE100" s="78">
        <f t="shared" si="24"/>
        <v>0</v>
      </c>
      <c r="AF100" s="244" t="s">
        <v>86</v>
      </c>
    </row>
    <row r="101" spans="1:32" ht="15.75" customHeight="1" x14ac:dyDescent="0.15">
      <c r="A101" s="358"/>
      <c r="B101" s="369"/>
      <c r="C101" s="175" t="s">
        <v>182</v>
      </c>
      <c r="D101" s="197"/>
      <c r="E101" s="180"/>
      <c r="F101" s="178"/>
      <c r="G101" s="179"/>
      <c r="H101" s="180"/>
      <c r="I101" s="178"/>
      <c r="J101" s="179"/>
      <c r="K101" s="177"/>
      <c r="L101" s="178"/>
      <c r="M101" s="179"/>
      <c r="N101" s="180">
        <v>2</v>
      </c>
      <c r="O101" s="178">
        <v>2</v>
      </c>
      <c r="P101" s="179"/>
      <c r="Q101" s="177"/>
      <c r="R101" s="178"/>
      <c r="S101" s="179"/>
      <c r="T101" s="180"/>
      <c r="U101" s="178"/>
      <c r="V101" s="179"/>
      <c r="W101" s="180"/>
      <c r="X101" s="178"/>
      <c r="Y101" s="179"/>
      <c r="Z101" s="180"/>
      <c r="AA101" s="178"/>
      <c r="AB101" s="179"/>
      <c r="AC101" s="185">
        <v>2</v>
      </c>
      <c r="AD101" s="186">
        <v>2</v>
      </c>
      <c r="AE101" s="187">
        <v>0</v>
      </c>
      <c r="AF101" s="244" t="s">
        <v>183</v>
      </c>
    </row>
    <row r="102" spans="1:32" ht="15.75" customHeight="1" thickBot="1" x14ac:dyDescent="0.2">
      <c r="A102" s="358"/>
      <c r="B102" s="369"/>
      <c r="C102" s="87" t="s">
        <v>70</v>
      </c>
      <c r="D102" s="128"/>
      <c r="E102" s="88"/>
      <c r="F102" s="89"/>
      <c r="G102" s="90"/>
      <c r="H102" s="88"/>
      <c r="I102" s="89"/>
      <c r="J102" s="90"/>
      <c r="K102" s="88"/>
      <c r="L102" s="89"/>
      <c r="M102" s="90"/>
      <c r="N102" s="88"/>
      <c r="O102" s="89"/>
      <c r="P102" s="90"/>
      <c r="Q102" s="91">
        <v>2</v>
      </c>
      <c r="R102" s="89">
        <v>2</v>
      </c>
      <c r="S102" s="90"/>
      <c r="T102" s="88"/>
      <c r="U102" s="89"/>
      <c r="V102" s="90"/>
      <c r="W102" s="88"/>
      <c r="X102" s="89"/>
      <c r="Y102" s="90"/>
      <c r="Z102" s="88"/>
      <c r="AA102" s="89"/>
      <c r="AB102" s="90"/>
      <c r="AC102" s="92">
        <v>2</v>
      </c>
      <c r="AD102" s="93">
        <v>2</v>
      </c>
      <c r="AE102" s="94">
        <f t="shared" si="24"/>
        <v>0</v>
      </c>
      <c r="AF102" s="244" t="s">
        <v>119</v>
      </c>
    </row>
    <row r="103" spans="1:32" ht="15.75" customHeight="1" x14ac:dyDescent="0.15">
      <c r="A103" s="358"/>
      <c r="B103" s="369"/>
      <c r="C103" s="198" t="s">
        <v>150</v>
      </c>
      <c r="D103" s="199"/>
      <c r="E103" s="200"/>
      <c r="F103" s="201"/>
      <c r="G103" s="202"/>
      <c r="H103" s="200"/>
      <c r="I103" s="201"/>
      <c r="J103" s="202"/>
      <c r="K103" s="200"/>
      <c r="L103" s="201"/>
      <c r="M103" s="202"/>
      <c r="N103" s="200"/>
      <c r="O103" s="201"/>
      <c r="P103" s="202"/>
      <c r="Q103" s="200"/>
      <c r="R103" s="201"/>
      <c r="S103" s="202"/>
      <c r="T103" s="200">
        <v>1</v>
      </c>
      <c r="U103" s="201">
        <v>1</v>
      </c>
      <c r="V103" s="202"/>
      <c r="W103" s="200"/>
      <c r="X103" s="201"/>
      <c r="Y103" s="202"/>
      <c r="Z103" s="200"/>
      <c r="AA103" s="201"/>
      <c r="AB103" s="202"/>
      <c r="AC103" s="203">
        <v>1</v>
      </c>
      <c r="AD103" s="204">
        <v>1</v>
      </c>
      <c r="AE103" s="205">
        <f t="shared" si="24"/>
        <v>0</v>
      </c>
      <c r="AF103" s="244" t="s">
        <v>93</v>
      </c>
    </row>
    <row r="104" spans="1:32" ht="15.75" customHeight="1" thickBot="1" x14ac:dyDescent="0.2">
      <c r="A104" s="358"/>
      <c r="B104" s="369"/>
      <c r="C104" s="206" t="s">
        <v>156</v>
      </c>
      <c r="D104" s="207"/>
      <c r="E104" s="208"/>
      <c r="F104" s="209"/>
      <c r="G104" s="210"/>
      <c r="H104" s="208"/>
      <c r="I104" s="209"/>
      <c r="J104" s="210"/>
      <c r="K104" s="208"/>
      <c r="L104" s="209"/>
      <c r="M104" s="210"/>
      <c r="N104" s="208"/>
      <c r="O104" s="209"/>
      <c r="P104" s="210"/>
      <c r="Q104" s="208"/>
      <c r="R104" s="209"/>
      <c r="S104" s="210"/>
      <c r="T104" s="208">
        <v>1</v>
      </c>
      <c r="U104" s="209">
        <v>1</v>
      </c>
      <c r="V104" s="210"/>
      <c r="W104" s="208"/>
      <c r="X104" s="209"/>
      <c r="Y104" s="210"/>
      <c r="Z104" s="208"/>
      <c r="AA104" s="209"/>
      <c r="AB104" s="210"/>
      <c r="AC104" s="211">
        <v>1</v>
      </c>
      <c r="AD104" s="212">
        <v>1</v>
      </c>
      <c r="AE104" s="213">
        <v>0</v>
      </c>
      <c r="AF104" s="244" t="s">
        <v>102</v>
      </c>
    </row>
    <row r="105" spans="1:32" ht="15.75" customHeight="1" x14ac:dyDescent="0.15">
      <c r="A105" s="358"/>
      <c r="B105" s="369"/>
      <c r="C105" s="214" t="s">
        <v>151</v>
      </c>
      <c r="D105" s="215"/>
      <c r="E105" s="216"/>
      <c r="F105" s="217"/>
      <c r="G105" s="202"/>
      <c r="H105" s="216"/>
      <c r="I105" s="217"/>
      <c r="J105" s="202"/>
      <c r="K105" s="216"/>
      <c r="L105" s="217"/>
      <c r="M105" s="202"/>
      <c r="N105" s="216"/>
      <c r="O105" s="217"/>
      <c r="P105" s="202"/>
      <c r="Q105" s="216"/>
      <c r="R105" s="217"/>
      <c r="S105" s="218"/>
      <c r="T105" s="216">
        <v>1</v>
      </c>
      <c r="U105" s="217">
        <v>1</v>
      </c>
      <c r="V105" s="218"/>
      <c r="W105" s="216"/>
      <c r="X105" s="217"/>
      <c r="Y105" s="218"/>
      <c r="Z105" s="216"/>
      <c r="AA105" s="217"/>
      <c r="AB105" s="218"/>
      <c r="AC105" s="219">
        <v>1</v>
      </c>
      <c r="AD105" s="220">
        <v>1</v>
      </c>
      <c r="AE105" s="221">
        <v>0</v>
      </c>
      <c r="AF105" s="244"/>
    </row>
    <row r="106" spans="1:32" ht="15.75" customHeight="1" thickBot="1" x14ac:dyDescent="0.2">
      <c r="A106" s="358"/>
      <c r="B106" s="369"/>
      <c r="C106" s="206" t="s">
        <v>152</v>
      </c>
      <c r="D106" s="207"/>
      <c r="E106" s="208"/>
      <c r="F106" s="209"/>
      <c r="G106" s="210"/>
      <c r="H106" s="208"/>
      <c r="I106" s="209"/>
      <c r="J106" s="210"/>
      <c r="K106" s="208"/>
      <c r="L106" s="209"/>
      <c r="M106" s="210"/>
      <c r="N106" s="208"/>
      <c r="O106" s="209"/>
      <c r="P106" s="210"/>
      <c r="Q106" s="208"/>
      <c r="R106" s="209"/>
      <c r="S106" s="210"/>
      <c r="T106" s="208">
        <v>1</v>
      </c>
      <c r="U106" s="209">
        <v>1</v>
      </c>
      <c r="V106" s="210"/>
      <c r="W106" s="208"/>
      <c r="X106" s="209"/>
      <c r="Y106" s="210"/>
      <c r="Z106" s="208"/>
      <c r="AA106" s="209"/>
      <c r="AB106" s="210"/>
      <c r="AC106" s="211">
        <v>1</v>
      </c>
      <c r="AD106" s="212">
        <v>1</v>
      </c>
      <c r="AE106" s="213">
        <v>0</v>
      </c>
      <c r="AF106" s="244"/>
    </row>
    <row r="107" spans="1:32" ht="15.75" customHeight="1" thickBot="1" x14ac:dyDescent="0.2">
      <c r="A107" s="358"/>
      <c r="B107" s="369"/>
      <c r="C107" s="317" t="s">
        <v>192</v>
      </c>
      <c r="D107" s="318"/>
      <c r="E107" s="319"/>
      <c r="F107" s="320"/>
      <c r="G107" s="321"/>
      <c r="H107" s="322"/>
      <c r="I107" s="320"/>
      <c r="J107" s="321"/>
      <c r="K107" s="322"/>
      <c r="L107" s="320"/>
      <c r="M107" s="321"/>
      <c r="N107" s="322"/>
      <c r="O107" s="320"/>
      <c r="P107" s="321"/>
      <c r="Q107" s="322"/>
      <c r="R107" s="320"/>
      <c r="S107" s="321"/>
      <c r="T107" s="322">
        <v>2</v>
      </c>
      <c r="U107" s="320">
        <v>2</v>
      </c>
      <c r="V107" s="321"/>
      <c r="W107" s="322"/>
      <c r="X107" s="320"/>
      <c r="Y107" s="321"/>
      <c r="Z107" s="322"/>
      <c r="AA107" s="320"/>
      <c r="AB107" s="321"/>
      <c r="AC107" s="296">
        <v>2</v>
      </c>
      <c r="AD107" s="294">
        <v>2</v>
      </c>
      <c r="AE107" s="295">
        <v>0</v>
      </c>
      <c r="AF107" s="244" t="s">
        <v>193</v>
      </c>
    </row>
    <row r="108" spans="1:32" ht="15.75" customHeight="1" x14ac:dyDescent="0.15">
      <c r="A108" s="358"/>
      <c r="B108" s="369"/>
      <c r="C108" s="222" t="s">
        <v>148</v>
      </c>
      <c r="D108" s="223"/>
      <c r="E108" s="224"/>
      <c r="F108" s="225"/>
      <c r="G108" s="226"/>
      <c r="H108" s="224"/>
      <c r="I108" s="225"/>
      <c r="J108" s="226"/>
      <c r="K108" s="224"/>
      <c r="L108" s="225"/>
      <c r="M108" s="226"/>
      <c r="N108" s="224"/>
      <c r="O108" s="225"/>
      <c r="P108" s="226"/>
      <c r="Q108" s="224"/>
      <c r="R108" s="225"/>
      <c r="S108" s="226"/>
      <c r="T108" s="224"/>
      <c r="U108" s="225"/>
      <c r="V108" s="226"/>
      <c r="W108" s="224">
        <v>2</v>
      </c>
      <c r="X108" s="225">
        <v>1</v>
      </c>
      <c r="Y108" s="226">
        <v>2</v>
      </c>
      <c r="Z108" s="224"/>
      <c r="AA108" s="225"/>
      <c r="AB108" s="226"/>
      <c r="AC108" s="227">
        <v>2</v>
      </c>
      <c r="AD108" s="228">
        <v>1</v>
      </c>
      <c r="AE108" s="229">
        <v>2</v>
      </c>
      <c r="AF108" s="244"/>
    </row>
    <row r="109" spans="1:32" ht="15.75" customHeight="1" thickBot="1" x14ac:dyDescent="0.2">
      <c r="A109" s="358"/>
      <c r="B109" s="369"/>
      <c r="C109" s="230" t="s">
        <v>149</v>
      </c>
      <c r="D109" s="231"/>
      <c r="E109" s="232"/>
      <c r="F109" s="233"/>
      <c r="G109" s="234"/>
      <c r="H109" s="232"/>
      <c r="I109" s="233"/>
      <c r="J109" s="234"/>
      <c r="K109" s="232"/>
      <c r="L109" s="233"/>
      <c r="M109" s="234"/>
      <c r="N109" s="232"/>
      <c r="O109" s="233"/>
      <c r="P109" s="234"/>
      <c r="Q109" s="232"/>
      <c r="R109" s="233"/>
      <c r="S109" s="234"/>
      <c r="T109" s="232"/>
      <c r="U109" s="233"/>
      <c r="V109" s="234"/>
      <c r="W109" s="232">
        <v>2</v>
      </c>
      <c r="X109" s="233">
        <v>1</v>
      </c>
      <c r="Y109" s="234">
        <v>2</v>
      </c>
      <c r="Z109" s="232"/>
      <c r="AA109" s="233"/>
      <c r="AB109" s="234"/>
      <c r="AC109" s="235">
        <v>2</v>
      </c>
      <c r="AD109" s="236">
        <v>1</v>
      </c>
      <c r="AE109" s="237">
        <v>2</v>
      </c>
      <c r="AF109" s="244"/>
    </row>
    <row r="110" spans="1:32" ht="15.75" customHeight="1" x14ac:dyDescent="0.15">
      <c r="A110" s="358"/>
      <c r="B110" s="369"/>
      <c r="C110" s="289" t="s">
        <v>181</v>
      </c>
      <c r="D110" s="199"/>
      <c r="E110" s="200"/>
      <c r="F110" s="201"/>
      <c r="G110" s="202"/>
      <c r="H110" s="200"/>
      <c r="I110" s="201"/>
      <c r="J110" s="202"/>
      <c r="K110" s="200"/>
      <c r="L110" s="201"/>
      <c r="M110" s="202"/>
      <c r="N110" s="200"/>
      <c r="O110" s="201"/>
      <c r="P110" s="202"/>
      <c r="Q110" s="200"/>
      <c r="R110" s="201"/>
      <c r="S110" s="202"/>
      <c r="T110" s="200"/>
      <c r="U110" s="201"/>
      <c r="V110" s="202"/>
      <c r="W110" s="200"/>
      <c r="X110" s="201"/>
      <c r="Y110" s="202"/>
      <c r="Z110" s="200">
        <v>2</v>
      </c>
      <c r="AA110" s="201">
        <v>2</v>
      </c>
      <c r="AB110" s="202"/>
      <c r="AC110" s="203">
        <v>2</v>
      </c>
      <c r="AD110" s="204">
        <v>2</v>
      </c>
      <c r="AE110" s="205">
        <v>0</v>
      </c>
      <c r="AF110" s="244" t="s">
        <v>184</v>
      </c>
    </row>
    <row r="111" spans="1:32" ht="15.75" customHeight="1" thickBot="1" x14ac:dyDescent="0.2">
      <c r="A111" s="358"/>
      <c r="B111" s="369"/>
      <c r="C111" s="293" t="s">
        <v>153</v>
      </c>
      <c r="D111" s="207"/>
      <c r="E111" s="208"/>
      <c r="F111" s="209"/>
      <c r="G111" s="210"/>
      <c r="H111" s="208"/>
      <c r="I111" s="209"/>
      <c r="J111" s="210"/>
      <c r="K111" s="238"/>
      <c r="L111" s="209"/>
      <c r="M111" s="210"/>
      <c r="N111" s="208"/>
      <c r="O111" s="209"/>
      <c r="P111" s="210"/>
      <c r="Q111" s="238"/>
      <c r="R111" s="209"/>
      <c r="S111" s="210"/>
      <c r="T111" s="208"/>
      <c r="U111" s="209"/>
      <c r="V111" s="210"/>
      <c r="W111" s="208"/>
      <c r="X111" s="209"/>
      <c r="Y111" s="210"/>
      <c r="Z111" s="208">
        <v>2</v>
      </c>
      <c r="AA111" s="209">
        <v>2</v>
      </c>
      <c r="AB111" s="210"/>
      <c r="AC111" s="211">
        <v>2</v>
      </c>
      <c r="AD111" s="212">
        <v>2</v>
      </c>
      <c r="AE111" s="213">
        <f t="shared" si="24"/>
        <v>0</v>
      </c>
      <c r="AF111" s="244" t="s">
        <v>103</v>
      </c>
    </row>
    <row r="112" spans="1:32" ht="15.75" customHeight="1" x14ac:dyDescent="0.15">
      <c r="A112" s="358"/>
      <c r="B112" s="369"/>
      <c r="C112" s="79" t="s">
        <v>9</v>
      </c>
      <c r="D112" s="79"/>
      <c r="E112" s="80">
        <f t="shared" ref="E112:AE112" si="25">SUM(E96:E111)</f>
        <v>1</v>
      </c>
      <c r="F112" s="80">
        <f t="shared" si="25"/>
        <v>1</v>
      </c>
      <c r="G112" s="80">
        <f t="shared" si="25"/>
        <v>0</v>
      </c>
      <c r="H112" s="80">
        <f t="shared" si="25"/>
        <v>1</v>
      </c>
      <c r="I112" s="80">
        <f t="shared" si="25"/>
        <v>1</v>
      </c>
      <c r="J112" s="80">
        <f t="shared" si="25"/>
        <v>0</v>
      </c>
      <c r="K112" s="80">
        <f t="shared" si="25"/>
        <v>4</v>
      </c>
      <c r="L112" s="80">
        <f t="shared" si="25"/>
        <v>4</v>
      </c>
      <c r="M112" s="80">
        <f t="shared" si="25"/>
        <v>0</v>
      </c>
      <c r="N112" s="80">
        <f t="shared" si="25"/>
        <v>2</v>
      </c>
      <c r="O112" s="80">
        <f t="shared" si="25"/>
        <v>2</v>
      </c>
      <c r="P112" s="80">
        <f t="shared" si="25"/>
        <v>0</v>
      </c>
      <c r="Q112" s="80">
        <f t="shared" si="25"/>
        <v>2</v>
      </c>
      <c r="R112" s="80">
        <f t="shared" si="25"/>
        <v>2</v>
      </c>
      <c r="S112" s="80">
        <f t="shared" si="25"/>
        <v>0</v>
      </c>
      <c r="T112" s="80">
        <f t="shared" si="25"/>
        <v>6</v>
      </c>
      <c r="U112" s="80">
        <f t="shared" si="25"/>
        <v>6</v>
      </c>
      <c r="V112" s="80">
        <f t="shared" si="25"/>
        <v>0</v>
      </c>
      <c r="W112" s="80">
        <f t="shared" si="25"/>
        <v>4</v>
      </c>
      <c r="X112" s="80">
        <f t="shared" si="25"/>
        <v>2</v>
      </c>
      <c r="Y112" s="80">
        <f t="shared" si="25"/>
        <v>4</v>
      </c>
      <c r="Z112" s="80">
        <f t="shared" si="25"/>
        <v>4</v>
      </c>
      <c r="AA112" s="80">
        <f t="shared" si="25"/>
        <v>4</v>
      </c>
      <c r="AB112" s="80">
        <f t="shared" si="25"/>
        <v>0</v>
      </c>
      <c r="AC112" s="80">
        <f t="shared" si="25"/>
        <v>24</v>
      </c>
      <c r="AD112" s="80">
        <f t="shared" si="25"/>
        <v>22</v>
      </c>
      <c r="AE112" s="81">
        <f t="shared" si="25"/>
        <v>4</v>
      </c>
      <c r="AF112" s="244"/>
    </row>
    <row r="113" spans="1:32" ht="15.75" customHeight="1" x14ac:dyDescent="0.15">
      <c r="A113" s="358"/>
      <c r="B113" s="370" t="s">
        <v>20</v>
      </c>
      <c r="C113" s="371"/>
      <c r="D113" s="95"/>
      <c r="E113" s="80">
        <f t="shared" ref="E113:AE113" si="26">SUM(E42+E95+E112)</f>
        <v>4</v>
      </c>
      <c r="F113" s="80">
        <f t="shared" si="26"/>
        <v>4</v>
      </c>
      <c r="G113" s="80">
        <f t="shared" si="26"/>
        <v>0</v>
      </c>
      <c r="H113" s="80">
        <f t="shared" si="26"/>
        <v>7</v>
      </c>
      <c r="I113" s="80">
        <f t="shared" si="26"/>
        <v>7</v>
      </c>
      <c r="J113" s="80">
        <f t="shared" si="26"/>
        <v>0</v>
      </c>
      <c r="K113" s="80">
        <f t="shared" si="26"/>
        <v>16</v>
      </c>
      <c r="L113" s="80">
        <f t="shared" si="26"/>
        <v>15</v>
      </c>
      <c r="M113" s="80">
        <f t="shared" si="26"/>
        <v>2</v>
      </c>
      <c r="N113" s="80">
        <f t="shared" si="26"/>
        <v>15</v>
      </c>
      <c r="O113" s="80">
        <f t="shared" si="26"/>
        <v>14</v>
      </c>
      <c r="P113" s="80">
        <f t="shared" si="26"/>
        <v>2</v>
      </c>
      <c r="Q113" s="80">
        <f t="shared" si="26"/>
        <v>15</v>
      </c>
      <c r="R113" s="80">
        <f t="shared" si="26"/>
        <v>12</v>
      </c>
      <c r="S113" s="80">
        <f t="shared" si="26"/>
        <v>9</v>
      </c>
      <c r="T113" s="80">
        <f t="shared" si="26"/>
        <v>20</v>
      </c>
      <c r="U113" s="80">
        <f t="shared" si="26"/>
        <v>14</v>
      </c>
      <c r="V113" s="80">
        <f t="shared" si="26"/>
        <v>18</v>
      </c>
      <c r="W113" s="80">
        <f t="shared" si="26"/>
        <v>19</v>
      </c>
      <c r="X113" s="80">
        <f t="shared" si="26"/>
        <v>10</v>
      </c>
      <c r="Y113" s="80">
        <f t="shared" si="26"/>
        <v>24</v>
      </c>
      <c r="Z113" s="80">
        <f t="shared" si="26"/>
        <v>18</v>
      </c>
      <c r="AA113" s="80">
        <f t="shared" si="26"/>
        <v>10</v>
      </c>
      <c r="AB113" s="80">
        <f t="shared" si="26"/>
        <v>23</v>
      </c>
      <c r="AC113" s="80">
        <f t="shared" si="26"/>
        <v>114</v>
      </c>
      <c r="AD113" s="80">
        <f t="shared" si="26"/>
        <v>86</v>
      </c>
      <c r="AE113" s="81">
        <f t="shared" si="26"/>
        <v>78</v>
      </c>
      <c r="AF113" s="244"/>
    </row>
    <row r="114" spans="1:32" ht="15.75" customHeight="1" x14ac:dyDescent="0.15">
      <c r="A114" s="358"/>
      <c r="B114" s="368" t="s">
        <v>83</v>
      </c>
      <c r="C114" s="96" t="s">
        <v>71</v>
      </c>
      <c r="D114" s="125"/>
      <c r="E114" s="97"/>
      <c r="F114" s="98"/>
      <c r="G114" s="99"/>
      <c r="H114" s="100"/>
      <c r="I114" s="98"/>
      <c r="J114" s="99"/>
      <c r="K114" s="97"/>
      <c r="L114" s="98"/>
      <c r="M114" s="99"/>
      <c r="N114" s="100">
        <v>2</v>
      </c>
      <c r="O114" s="98">
        <v>2</v>
      </c>
      <c r="P114" s="99"/>
      <c r="Q114" s="97"/>
      <c r="R114" s="98"/>
      <c r="S114" s="99"/>
      <c r="T114" s="100"/>
      <c r="U114" s="98"/>
      <c r="V114" s="99"/>
      <c r="W114" s="100"/>
      <c r="X114" s="98"/>
      <c r="Y114" s="99"/>
      <c r="Z114" s="100"/>
      <c r="AA114" s="98"/>
      <c r="AB114" s="99"/>
      <c r="AC114" s="101">
        <v>2</v>
      </c>
      <c r="AD114" s="102">
        <v>2</v>
      </c>
      <c r="AE114" s="103">
        <v>0</v>
      </c>
      <c r="AF114" s="244" t="s">
        <v>108</v>
      </c>
    </row>
    <row r="115" spans="1:32" ht="15.75" customHeight="1" x14ac:dyDescent="0.15">
      <c r="A115" s="358"/>
      <c r="B115" s="369"/>
      <c r="C115" s="52" t="s">
        <v>72</v>
      </c>
      <c r="D115" s="123"/>
      <c r="E115" s="65"/>
      <c r="F115" s="66"/>
      <c r="G115" s="67"/>
      <c r="H115" s="68"/>
      <c r="I115" s="66"/>
      <c r="J115" s="67"/>
      <c r="K115" s="65"/>
      <c r="L115" s="66"/>
      <c r="M115" s="67"/>
      <c r="N115" s="68"/>
      <c r="O115" s="66"/>
      <c r="P115" s="67"/>
      <c r="Q115" s="65">
        <v>2</v>
      </c>
      <c r="R115" s="66">
        <v>2</v>
      </c>
      <c r="S115" s="67"/>
      <c r="T115" s="68"/>
      <c r="U115" s="66"/>
      <c r="V115" s="67"/>
      <c r="W115" s="68"/>
      <c r="X115" s="66"/>
      <c r="Y115" s="67"/>
      <c r="Z115" s="68"/>
      <c r="AA115" s="66"/>
      <c r="AB115" s="67"/>
      <c r="AC115" s="76">
        <v>2</v>
      </c>
      <c r="AD115" s="77">
        <v>2</v>
      </c>
      <c r="AE115" s="78">
        <v>0</v>
      </c>
      <c r="AF115" s="244" t="s">
        <v>122</v>
      </c>
    </row>
    <row r="116" spans="1:32" ht="15.75" customHeight="1" x14ac:dyDescent="0.15">
      <c r="A116" s="358"/>
      <c r="B116" s="369"/>
      <c r="C116" s="52" t="s">
        <v>73</v>
      </c>
      <c r="D116" s="123"/>
      <c r="E116" s="65"/>
      <c r="F116" s="66"/>
      <c r="G116" s="67"/>
      <c r="H116" s="68"/>
      <c r="I116" s="66"/>
      <c r="J116" s="67"/>
      <c r="K116" s="65"/>
      <c r="L116" s="66"/>
      <c r="M116" s="67"/>
      <c r="N116" s="68">
        <v>2</v>
      </c>
      <c r="O116" s="66">
        <v>2</v>
      </c>
      <c r="P116" s="67"/>
      <c r="Q116" s="65"/>
      <c r="R116" s="66"/>
      <c r="S116" s="67"/>
      <c r="T116" s="68"/>
      <c r="U116" s="66"/>
      <c r="V116" s="67"/>
      <c r="W116" s="68"/>
      <c r="X116" s="66"/>
      <c r="Y116" s="67"/>
      <c r="Z116" s="68"/>
      <c r="AA116" s="66"/>
      <c r="AB116" s="67"/>
      <c r="AC116" s="76">
        <v>2</v>
      </c>
      <c r="AD116" s="77">
        <v>2</v>
      </c>
      <c r="AE116" s="78">
        <v>0</v>
      </c>
      <c r="AF116" s="244" t="s">
        <v>121</v>
      </c>
    </row>
    <row r="117" spans="1:32" ht="15.75" customHeight="1" x14ac:dyDescent="0.15">
      <c r="A117" s="358"/>
      <c r="B117" s="369"/>
      <c r="C117" s="52" t="s">
        <v>74</v>
      </c>
      <c r="D117" s="123"/>
      <c r="E117" s="65"/>
      <c r="F117" s="66"/>
      <c r="G117" s="67"/>
      <c r="H117" s="68"/>
      <c r="I117" s="66"/>
      <c r="J117" s="67"/>
      <c r="K117" s="65"/>
      <c r="L117" s="66"/>
      <c r="M117" s="67"/>
      <c r="N117" s="68"/>
      <c r="O117" s="66"/>
      <c r="P117" s="67"/>
      <c r="Q117" s="65"/>
      <c r="R117" s="66"/>
      <c r="S117" s="67"/>
      <c r="T117" s="68">
        <v>2</v>
      </c>
      <c r="U117" s="66">
        <v>2</v>
      </c>
      <c r="V117" s="67"/>
      <c r="W117" s="68"/>
      <c r="X117" s="66"/>
      <c r="Y117" s="67"/>
      <c r="Z117" s="68"/>
      <c r="AA117" s="66"/>
      <c r="AB117" s="67"/>
      <c r="AC117" s="76">
        <v>2</v>
      </c>
      <c r="AD117" s="77">
        <v>2</v>
      </c>
      <c r="AE117" s="78">
        <v>0</v>
      </c>
      <c r="AF117" s="244" t="s">
        <v>86</v>
      </c>
    </row>
    <row r="118" spans="1:32" ht="15.75" customHeight="1" x14ac:dyDescent="0.15">
      <c r="A118" s="358"/>
      <c r="B118" s="369"/>
      <c r="C118" s="52" t="s">
        <v>75</v>
      </c>
      <c r="D118" s="123"/>
      <c r="E118" s="65"/>
      <c r="F118" s="66"/>
      <c r="G118" s="67"/>
      <c r="H118" s="68"/>
      <c r="I118" s="66"/>
      <c r="J118" s="67"/>
      <c r="K118" s="65"/>
      <c r="L118" s="66"/>
      <c r="M118" s="67"/>
      <c r="N118" s="68"/>
      <c r="O118" s="66"/>
      <c r="P118" s="67"/>
      <c r="Q118" s="65">
        <v>2</v>
      </c>
      <c r="R118" s="66">
        <v>2</v>
      </c>
      <c r="S118" s="67"/>
      <c r="T118" s="68"/>
      <c r="U118" s="66"/>
      <c r="V118" s="67"/>
      <c r="W118" s="68"/>
      <c r="X118" s="66"/>
      <c r="Y118" s="67"/>
      <c r="Z118" s="68"/>
      <c r="AA118" s="66"/>
      <c r="AB118" s="67"/>
      <c r="AC118" s="76">
        <v>2</v>
      </c>
      <c r="AD118" s="77">
        <v>2</v>
      </c>
      <c r="AE118" s="78">
        <v>0</v>
      </c>
      <c r="AF118" s="244" t="s">
        <v>109</v>
      </c>
    </row>
    <row r="119" spans="1:32" ht="15.75" customHeight="1" x14ac:dyDescent="0.15">
      <c r="A119" s="358"/>
      <c r="B119" s="369"/>
      <c r="C119" s="52" t="s">
        <v>76</v>
      </c>
      <c r="D119" s="123"/>
      <c r="E119" s="65"/>
      <c r="F119" s="66"/>
      <c r="G119" s="67"/>
      <c r="H119" s="68"/>
      <c r="I119" s="66"/>
      <c r="J119" s="67"/>
      <c r="K119" s="65"/>
      <c r="L119" s="66"/>
      <c r="M119" s="67"/>
      <c r="N119" s="68"/>
      <c r="O119" s="66"/>
      <c r="P119" s="67"/>
      <c r="Q119" s="65"/>
      <c r="R119" s="66"/>
      <c r="S119" s="67"/>
      <c r="T119" s="68"/>
      <c r="U119" s="66"/>
      <c r="V119" s="67"/>
      <c r="W119" s="68"/>
      <c r="X119" s="66"/>
      <c r="Y119" s="67"/>
      <c r="Z119" s="68">
        <v>2</v>
      </c>
      <c r="AA119" s="66">
        <v>2</v>
      </c>
      <c r="AB119" s="67"/>
      <c r="AC119" s="76">
        <v>2</v>
      </c>
      <c r="AD119" s="77">
        <v>2</v>
      </c>
      <c r="AE119" s="78">
        <v>0</v>
      </c>
      <c r="AF119" s="244" t="s">
        <v>112</v>
      </c>
    </row>
    <row r="120" spans="1:32" ht="15.75" customHeight="1" x14ac:dyDescent="0.15">
      <c r="A120" s="358"/>
      <c r="B120" s="369"/>
      <c r="C120" s="52" t="s">
        <v>77</v>
      </c>
      <c r="D120" s="123"/>
      <c r="E120" s="65"/>
      <c r="F120" s="66"/>
      <c r="G120" s="67"/>
      <c r="H120" s="68"/>
      <c r="I120" s="66"/>
      <c r="J120" s="67"/>
      <c r="K120" s="65"/>
      <c r="L120" s="66"/>
      <c r="M120" s="67"/>
      <c r="N120" s="68"/>
      <c r="O120" s="66"/>
      <c r="P120" s="67"/>
      <c r="Q120" s="65"/>
      <c r="R120" s="66"/>
      <c r="S120" s="67"/>
      <c r="T120" s="104"/>
      <c r="U120" s="72"/>
      <c r="V120" s="67"/>
      <c r="W120" s="68">
        <v>2</v>
      </c>
      <c r="X120" s="66">
        <v>2</v>
      </c>
      <c r="Y120" s="67"/>
      <c r="Z120" s="104"/>
      <c r="AA120" s="72"/>
      <c r="AB120" s="67"/>
      <c r="AC120" s="76">
        <v>2</v>
      </c>
      <c r="AD120" s="77">
        <v>2</v>
      </c>
      <c r="AE120" s="78">
        <v>0</v>
      </c>
      <c r="AF120" s="244" t="s">
        <v>123</v>
      </c>
    </row>
    <row r="121" spans="1:32" ht="15.75" customHeight="1" x14ac:dyDescent="0.15">
      <c r="A121" s="358"/>
      <c r="B121" s="369"/>
      <c r="C121" s="175" t="s">
        <v>78</v>
      </c>
      <c r="D121" s="176"/>
      <c r="E121" s="177"/>
      <c r="F121" s="178"/>
      <c r="G121" s="179"/>
      <c r="H121" s="180"/>
      <c r="I121" s="178"/>
      <c r="J121" s="179"/>
      <c r="K121" s="177"/>
      <c r="L121" s="178"/>
      <c r="M121" s="179"/>
      <c r="N121" s="180"/>
      <c r="O121" s="178"/>
      <c r="P121" s="179"/>
      <c r="Q121" s="177"/>
      <c r="R121" s="178"/>
      <c r="S121" s="179"/>
      <c r="T121" s="180"/>
      <c r="U121" s="178"/>
      <c r="V121" s="179"/>
      <c r="W121" s="180">
        <v>1</v>
      </c>
      <c r="X121" s="178">
        <v>1</v>
      </c>
      <c r="Y121" s="179"/>
      <c r="Z121" s="180"/>
      <c r="AA121" s="178"/>
      <c r="AB121" s="179"/>
      <c r="AC121" s="185">
        <v>1</v>
      </c>
      <c r="AD121" s="186">
        <v>1</v>
      </c>
      <c r="AE121" s="187">
        <v>0</v>
      </c>
      <c r="AF121" s="245" t="s">
        <v>91</v>
      </c>
    </row>
    <row r="122" spans="1:32" ht="15.75" customHeight="1" x14ac:dyDescent="0.15">
      <c r="A122" s="358"/>
      <c r="B122" s="369"/>
      <c r="C122" s="175" t="s">
        <v>154</v>
      </c>
      <c r="D122" s="176"/>
      <c r="E122" s="177"/>
      <c r="F122" s="178"/>
      <c r="G122" s="179"/>
      <c r="H122" s="180"/>
      <c r="I122" s="178"/>
      <c r="J122" s="179"/>
      <c r="K122" s="177"/>
      <c r="L122" s="178"/>
      <c r="M122" s="179"/>
      <c r="N122" s="180"/>
      <c r="O122" s="178"/>
      <c r="P122" s="179"/>
      <c r="Q122" s="177"/>
      <c r="R122" s="178"/>
      <c r="S122" s="179"/>
      <c r="T122" s="180"/>
      <c r="U122" s="178"/>
      <c r="V122" s="179"/>
      <c r="W122" s="180">
        <v>1</v>
      </c>
      <c r="X122" s="178">
        <v>1</v>
      </c>
      <c r="Y122" s="179"/>
      <c r="Z122" s="180"/>
      <c r="AA122" s="178"/>
      <c r="AB122" s="179"/>
      <c r="AC122" s="185">
        <v>1</v>
      </c>
      <c r="AD122" s="186">
        <v>1</v>
      </c>
      <c r="AE122" s="187">
        <v>0</v>
      </c>
      <c r="AF122" s="245"/>
    </row>
    <row r="123" spans="1:32" ht="15.75" customHeight="1" x14ac:dyDescent="0.15">
      <c r="A123" s="358"/>
      <c r="B123" s="369"/>
      <c r="C123" s="52" t="s">
        <v>79</v>
      </c>
      <c r="D123" s="123"/>
      <c r="E123" s="65"/>
      <c r="F123" s="66"/>
      <c r="G123" s="67"/>
      <c r="H123" s="68"/>
      <c r="I123" s="66"/>
      <c r="J123" s="67"/>
      <c r="K123" s="65"/>
      <c r="L123" s="66"/>
      <c r="M123" s="67"/>
      <c r="N123" s="68"/>
      <c r="O123" s="66"/>
      <c r="P123" s="67"/>
      <c r="Q123" s="65"/>
      <c r="R123" s="66"/>
      <c r="S123" s="67"/>
      <c r="T123" s="68"/>
      <c r="U123" s="66"/>
      <c r="V123" s="67"/>
      <c r="W123" s="68"/>
      <c r="X123" s="66"/>
      <c r="Y123" s="67"/>
      <c r="Z123" s="68">
        <v>2</v>
      </c>
      <c r="AA123" s="66">
        <v>2</v>
      </c>
      <c r="AB123" s="67"/>
      <c r="AC123" s="76">
        <v>2</v>
      </c>
      <c r="AD123" s="77">
        <v>2</v>
      </c>
      <c r="AE123" s="78">
        <v>0</v>
      </c>
      <c r="AF123" s="244" t="s">
        <v>86</v>
      </c>
    </row>
    <row r="124" spans="1:32" ht="15.75" customHeight="1" x14ac:dyDescent="0.15">
      <c r="A124" s="358"/>
      <c r="B124" s="369"/>
      <c r="C124" s="297" t="s">
        <v>80</v>
      </c>
      <c r="D124" s="123"/>
      <c r="E124" s="65"/>
      <c r="F124" s="66"/>
      <c r="G124" s="67"/>
      <c r="H124" s="68"/>
      <c r="I124" s="66"/>
      <c r="J124" s="67"/>
      <c r="K124" s="65"/>
      <c r="L124" s="66"/>
      <c r="M124" s="67"/>
      <c r="N124" s="68"/>
      <c r="O124" s="66"/>
      <c r="P124" s="67"/>
      <c r="Q124" s="65"/>
      <c r="R124" s="66"/>
      <c r="S124" s="67"/>
      <c r="T124" s="68">
        <v>2</v>
      </c>
      <c r="U124" s="66">
        <v>2</v>
      </c>
      <c r="V124" s="67"/>
      <c r="W124" s="68"/>
      <c r="X124" s="66"/>
      <c r="Y124" s="67"/>
      <c r="Z124" s="68"/>
      <c r="AA124" s="66"/>
      <c r="AB124" s="67"/>
      <c r="AC124" s="76">
        <v>2</v>
      </c>
      <c r="AD124" s="77">
        <v>2</v>
      </c>
      <c r="AE124" s="78">
        <v>0</v>
      </c>
      <c r="AF124" s="244" t="s">
        <v>110</v>
      </c>
    </row>
    <row r="125" spans="1:32" ht="15.75" customHeight="1" x14ac:dyDescent="0.15">
      <c r="A125" s="358"/>
      <c r="B125" s="369"/>
      <c r="C125" s="52" t="s">
        <v>81</v>
      </c>
      <c r="D125" s="123"/>
      <c r="E125" s="65"/>
      <c r="F125" s="66"/>
      <c r="G125" s="67"/>
      <c r="H125" s="68"/>
      <c r="I125" s="66"/>
      <c r="J125" s="67"/>
      <c r="K125" s="65"/>
      <c r="L125" s="66"/>
      <c r="M125" s="67"/>
      <c r="N125" s="68"/>
      <c r="O125" s="66"/>
      <c r="P125" s="67"/>
      <c r="Q125" s="65"/>
      <c r="R125" s="66"/>
      <c r="S125" s="67"/>
      <c r="T125" s="68"/>
      <c r="U125" s="66"/>
      <c r="V125" s="67"/>
      <c r="W125" s="68"/>
      <c r="X125" s="66"/>
      <c r="Y125" s="67"/>
      <c r="Z125" s="68">
        <v>2</v>
      </c>
      <c r="AA125" s="66"/>
      <c r="AB125" s="67">
        <v>4</v>
      </c>
      <c r="AC125" s="76">
        <v>2</v>
      </c>
      <c r="AD125" s="77">
        <f t="shared" ref="AD125" si="27">SUM(F125,I125,L125,O125)</f>
        <v>0</v>
      </c>
      <c r="AE125" s="78">
        <v>4</v>
      </c>
      <c r="AF125" s="244" t="s">
        <v>111</v>
      </c>
    </row>
    <row r="126" spans="1:32" ht="15.75" customHeight="1" x14ac:dyDescent="0.15">
      <c r="A126" s="358"/>
      <c r="B126" s="369"/>
      <c r="C126" s="105" t="s">
        <v>82</v>
      </c>
      <c r="D126" s="126"/>
      <c r="E126" s="106"/>
      <c r="F126" s="107"/>
      <c r="G126" s="108"/>
      <c r="H126" s="109"/>
      <c r="I126" s="107"/>
      <c r="J126" s="108"/>
      <c r="K126" s="106"/>
      <c r="L126" s="107"/>
      <c r="M126" s="108"/>
      <c r="N126" s="109"/>
      <c r="O126" s="107"/>
      <c r="P126" s="108"/>
      <c r="Q126" s="106"/>
      <c r="R126" s="107"/>
      <c r="S126" s="108"/>
      <c r="T126" s="109"/>
      <c r="U126" s="107"/>
      <c r="V126" s="108"/>
      <c r="W126" s="109">
        <v>2</v>
      </c>
      <c r="X126" s="107"/>
      <c r="Y126" s="108">
        <v>12</v>
      </c>
      <c r="Z126" s="109"/>
      <c r="AA126" s="107"/>
      <c r="AB126" s="108"/>
      <c r="AC126" s="109">
        <v>2</v>
      </c>
      <c r="AD126" s="107">
        <f t="shared" si="23"/>
        <v>0</v>
      </c>
      <c r="AE126" s="110">
        <v>12</v>
      </c>
      <c r="AF126" s="244" t="s">
        <v>124</v>
      </c>
    </row>
    <row r="127" spans="1:32" ht="15.75" customHeight="1" x14ac:dyDescent="0.15">
      <c r="A127" s="358"/>
      <c r="B127" s="369"/>
      <c r="C127" s="79" t="s">
        <v>9</v>
      </c>
      <c r="D127" s="79"/>
      <c r="E127" s="80">
        <f>SUM(E114:E126)</f>
        <v>0</v>
      </c>
      <c r="F127" s="80">
        <f t="shared" ref="F127:AE127" si="28">SUM(F114:F126)</f>
        <v>0</v>
      </c>
      <c r="G127" s="80">
        <f t="shared" si="28"/>
        <v>0</v>
      </c>
      <c r="H127" s="80">
        <f t="shared" si="28"/>
        <v>0</v>
      </c>
      <c r="I127" s="80">
        <f t="shared" si="28"/>
        <v>0</v>
      </c>
      <c r="J127" s="80">
        <f t="shared" si="28"/>
        <v>0</v>
      </c>
      <c r="K127" s="80">
        <f t="shared" si="28"/>
        <v>0</v>
      </c>
      <c r="L127" s="80">
        <f t="shared" si="28"/>
        <v>0</v>
      </c>
      <c r="M127" s="80">
        <f t="shared" si="28"/>
        <v>0</v>
      </c>
      <c r="N127" s="80">
        <f t="shared" si="28"/>
        <v>4</v>
      </c>
      <c r="O127" s="80">
        <f t="shared" si="28"/>
        <v>4</v>
      </c>
      <c r="P127" s="80">
        <f t="shared" si="28"/>
        <v>0</v>
      </c>
      <c r="Q127" s="80">
        <f t="shared" si="28"/>
        <v>4</v>
      </c>
      <c r="R127" s="80">
        <f t="shared" si="28"/>
        <v>4</v>
      </c>
      <c r="S127" s="80">
        <f t="shared" si="28"/>
        <v>0</v>
      </c>
      <c r="T127" s="80">
        <f t="shared" si="28"/>
        <v>4</v>
      </c>
      <c r="U127" s="80">
        <f t="shared" si="28"/>
        <v>4</v>
      </c>
      <c r="V127" s="80">
        <f t="shared" si="28"/>
        <v>0</v>
      </c>
      <c r="W127" s="80">
        <f t="shared" si="28"/>
        <v>6</v>
      </c>
      <c r="X127" s="80">
        <f t="shared" si="28"/>
        <v>4</v>
      </c>
      <c r="Y127" s="80">
        <f t="shared" si="28"/>
        <v>12</v>
      </c>
      <c r="Z127" s="80">
        <f t="shared" si="28"/>
        <v>6</v>
      </c>
      <c r="AA127" s="80">
        <f t="shared" si="28"/>
        <v>4</v>
      </c>
      <c r="AB127" s="80">
        <f t="shared" si="28"/>
        <v>4</v>
      </c>
      <c r="AC127" s="80">
        <f t="shared" si="28"/>
        <v>24</v>
      </c>
      <c r="AD127" s="80">
        <f t="shared" si="28"/>
        <v>20</v>
      </c>
      <c r="AE127" s="81">
        <f t="shared" si="28"/>
        <v>16</v>
      </c>
      <c r="AF127" s="244"/>
    </row>
    <row r="128" spans="1:32" ht="15.75" customHeight="1" x14ac:dyDescent="0.15">
      <c r="A128" s="347" t="s">
        <v>18</v>
      </c>
      <c r="B128" s="348"/>
      <c r="C128" s="111" t="s">
        <v>22</v>
      </c>
      <c r="D128" s="111"/>
      <c r="E128" s="112">
        <f t="shared" ref="E128:AB128" si="29">E33</f>
        <v>18.5</v>
      </c>
      <c r="F128" s="112">
        <f t="shared" si="29"/>
        <v>17</v>
      </c>
      <c r="G128" s="112">
        <f t="shared" si="29"/>
        <v>3</v>
      </c>
      <c r="H128" s="112">
        <f t="shared" si="29"/>
        <v>14.5</v>
      </c>
      <c r="I128" s="112">
        <f t="shared" si="29"/>
        <v>13</v>
      </c>
      <c r="J128" s="112">
        <f t="shared" si="29"/>
        <v>3</v>
      </c>
      <c r="K128" s="113">
        <f t="shared" si="29"/>
        <v>0</v>
      </c>
      <c r="L128" s="113">
        <f t="shared" si="29"/>
        <v>0</v>
      </c>
      <c r="M128" s="113">
        <f t="shared" si="29"/>
        <v>0</v>
      </c>
      <c r="N128" s="113">
        <f t="shared" si="29"/>
        <v>0</v>
      </c>
      <c r="O128" s="113">
        <f t="shared" si="29"/>
        <v>0</v>
      </c>
      <c r="P128" s="113">
        <f t="shared" si="29"/>
        <v>0</v>
      </c>
      <c r="Q128" s="113">
        <f t="shared" si="29"/>
        <v>0</v>
      </c>
      <c r="R128" s="113">
        <f t="shared" si="29"/>
        <v>0</v>
      </c>
      <c r="S128" s="113">
        <f t="shared" si="29"/>
        <v>0</v>
      </c>
      <c r="T128" s="113">
        <f t="shared" si="29"/>
        <v>1</v>
      </c>
      <c r="U128" s="113">
        <f t="shared" si="29"/>
        <v>1</v>
      </c>
      <c r="V128" s="113">
        <f t="shared" si="29"/>
        <v>0</v>
      </c>
      <c r="W128" s="113">
        <f t="shared" si="29"/>
        <v>0</v>
      </c>
      <c r="X128" s="113">
        <f t="shared" si="29"/>
        <v>0</v>
      </c>
      <c r="Y128" s="113">
        <f t="shared" si="29"/>
        <v>0</v>
      </c>
      <c r="Z128" s="113">
        <f t="shared" si="29"/>
        <v>0</v>
      </c>
      <c r="AA128" s="113">
        <f t="shared" si="29"/>
        <v>0</v>
      </c>
      <c r="AB128" s="113">
        <f t="shared" si="29"/>
        <v>0</v>
      </c>
      <c r="AC128" s="113">
        <f>SUM(AC33)</f>
        <v>34</v>
      </c>
      <c r="AD128" s="113">
        <f>SUM(AD33)</f>
        <v>31</v>
      </c>
      <c r="AE128" s="114">
        <f>SUM(AE33)</f>
        <v>6</v>
      </c>
      <c r="AF128" s="244"/>
    </row>
    <row r="129" spans="1:32" ht="15.75" customHeight="1" x14ac:dyDescent="0.15">
      <c r="A129" s="349"/>
      <c r="B129" s="350"/>
      <c r="C129" s="111" t="s">
        <v>20</v>
      </c>
      <c r="D129" s="111"/>
      <c r="E129" s="115">
        <v>4</v>
      </c>
      <c r="F129" s="115">
        <v>4</v>
      </c>
      <c r="G129" s="115">
        <v>0</v>
      </c>
      <c r="H129" s="115">
        <v>7</v>
      </c>
      <c r="I129" s="115">
        <v>7</v>
      </c>
      <c r="J129" s="115">
        <v>0</v>
      </c>
      <c r="K129" s="115">
        <v>17</v>
      </c>
      <c r="L129" s="115">
        <v>16</v>
      </c>
      <c r="M129" s="115">
        <v>2</v>
      </c>
      <c r="N129" s="115">
        <v>15</v>
      </c>
      <c r="O129" s="115">
        <v>14</v>
      </c>
      <c r="P129" s="115">
        <v>2</v>
      </c>
      <c r="Q129" s="115">
        <v>18</v>
      </c>
      <c r="R129" s="115">
        <v>12</v>
      </c>
      <c r="S129" s="115">
        <v>18</v>
      </c>
      <c r="T129" s="115">
        <v>18</v>
      </c>
      <c r="U129" s="115">
        <v>13</v>
      </c>
      <c r="V129" s="115">
        <v>15</v>
      </c>
      <c r="W129" s="115">
        <v>19</v>
      </c>
      <c r="X129" s="115">
        <v>10</v>
      </c>
      <c r="Y129" s="115">
        <v>23</v>
      </c>
      <c r="Z129" s="115">
        <v>17</v>
      </c>
      <c r="AA129" s="115">
        <v>10</v>
      </c>
      <c r="AB129" s="115">
        <v>20</v>
      </c>
      <c r="AC129" s="115">
        <v>115</v>
      </c>
      <c r="AD129" s="115">
        <v>86</v>
      </c>
      <c r="AE129" s="116">
        <v>80</v>
      </c>
      <c r="AF129" s="244"/>
    </row>
    <row r="130" spans="1:32" ht="15.75" customHeight="1" x14ac:dyDescent="0.15">
      <c r="A130" s="349"/>
      <c r="B130" s="350"/>
      <c r="C130" s="111" t="s">
        <v>84</v>
      </c>
      <c r="D130" s="111"/>
      <c r="E130" s="112">
        <v>0</v>
      </c>
      <c r="F130" s="112">
        <v>0</v>
      </c>
      <c r="G130" s="112">
        <v>0</v>
      </c>
      <c r="H130" s="112">
        <v>0</v>
      </c>
      <c r="I130" s="112">
        <v>0</v>
      </c>
      <c r="J130" s="112">
        <v>0</v>
      </c>
      <c r="K130" s="112">
        <v>0</v>
      </c>
      <c r="L130" s="112">
        <v>0</v>
      </c>
      <c r="M130" s="112">
        <v>0</v>
      </c>
      <c r="N130" s="112">
        <v>2</v>
      </c>
      <c r="O130" s="112">
        <v>2</v>
      </c>
      <c r="P130" s="112">
        <v>0</v>
      </c>
      <c r="Q130" s="112">
        <v>4</v>
      </c>
      <c r="R130" s="112">
        <v>4</v>
      </c>
      <c r="S130" s="112">
        <v>0</v>
      </c>
      <c r="T130" s="112">
        <v>6</v>
      </c>
      <c r="U130" s="112">
        <v>6</v>
      </c>
      <c r="V130" s="112">
        <v>0</v>
      </c>
      <c r="W130" s="112">
        <v>6</v>
      </c>
      <c r="X130" s="112">
        <v>4</v>
      </c>
      <c r="Y130" s="112">
        <v>12</v>
      </c>
      <c r="Z130" s="112">
        <v>6</v>
      </c>
      <c r="AA130" s="112">
        <v>4</v>
      </c>
      <c r="AB130" s="112">
        <v>4</v>
      </c>
      <c r="AC130" s="112">
        <v>24</v>
      </c>
      <c r="AD130" s="112">
        <v>20</v>
      </c>
      <c r="AE130" s="117">
        <v>16</v>
      </c>
      <c r="AF130" s="244"/>
    </row>
    <row r="131" spans="1:32" ht="15.75" customHeight="1" thickBot="1" x14ac:dyDescent="0.2">
      <c r="A131" s="351"/>
      <c r="B131" s="352"/>
      <c r="C131" s="118" t="s">
        <v>27</v>
      </c>
      <c r="D131" s="118"/>
      <c r="E131" s="119">
        <f>SUM(E128:E130)</f>
        <v>22.5</v>
      </c>
      <c r="F131" s="119">
        <f t="shared" ref="F131:AE131" si="30">SUM(F128:F130)</f>
        <v>21</v>
      </c>
      <c r="G131" s="119">
        <f t="shared" si="30"/>
        <v>3</v>
      </c>
      <c r="H131" s="119">
        <f t="shared" si="30"/>
        <v>21.5</v>
      </c>
      <c r="I131" s="119">
        <f t="shared" si="30"/>
        <v>20</v>
      </c>
      <c r="J131" s="119">
        <f t="shared" si="30"/>
        <v>3</v>
      </c>
      <c r="K131" s="119">
        <f t="shared" si="30"/>
        <v>17</v>
      </c>
      <c r="L131" s="119">
        <f t="shared" si="30"/>
        <v>16</v>
      </c>
      <c r="M131" s="119">
        <f t="shared" si="30"/>
        <v>2</v>
      </c>
      <c r="N131" s="119">
        <f t="shared" si="30"/>
        <v>17</v>
      </c>
      <c r="O131" s="119">
        <f t="shared" si="30"/>
        <v>16</v>
      </c>
      <c r="P131" s="119">
        <f t="shared" si="30"/>
        <v>2</v>
      </c>
      <c r="Q131" s="119">
        <f t="shared" si="30"/>
        <v>22</v>
      </c>
      <c r="R131" s="119">
        <f t="shared" si="30"/>
        <v>16</v>
      </c>
      <c r="S131" s="119">
        <f t="shared" si="30"/>
        <v>18</v>
      </c>
      <c r="T131" s="119">
        <f t="shared" si="30"/>
        <v>25</v>
      </c>
      <c r="U131" s="119">
        <f t="shared" si="30"/>
        <v>20</v>
      </c>
      <c r="V131" s="119">
        <f t="shared" si="30"/>
        <v>15</v>
      </c>
      <c r="W131" s="119">
        <f t="shared" si="30"/>
        <v>25</v>
      </c>
      <c r="X131" s="119">
        <f t="shared" si="30"/>
        <v>14</v>
      </c>
      <c r="Y131" s="119">
        <f t="shared" si="30"/>
        <v>35</v>
      </c>
      <c r="Z131" s="119">
        <f t="shared" si="30"/>
        <v>23</v>
      </c>
      <c r="AA131" s="119">
        <f t="shared" si="30"/>
        <v>14</v>
      </c>
      <c r="AB131" s="119">
        <f t="shared" si="30"/>
        <v>24</v>
      </c>
      <c r="AC131" s="119">
        <f t="shared" si="30"/>
        <v>173</v>
      </c>
      <c r="AD131" s="119">
        <f t="shared" si="30"/>
        <v>137</v>
      </c>
      <c r="AE131" s="120">
        <f t="shared" si="30"/>
        <v>102</v>
      </c>
      <c r="AF131" s="246"/>
    </row>
    <row r="132" spans="1:32" ht="18" customHeight="1" thickBot="1" x14ac:dyDescent="0.2">
      <c r="A132" s="9" t="s">
        <v>0</v>
      </c>
      <c r="B132" s="10"/>
      <c r="C132" s="10"/>
      <c r="D132" s="10"/>
      <c r="E132" s="11">
        <f>AE129/(AD129+AE129)</f>
        <v>0.48192771084337349</v>
      </c>
      <c r="F132" s="12"/>
      <c r="G132" s="12"/>
      <c r="H132" s="12"/>
      <c r="I132" s="12"/>
      <c r="J132" s="12"/>
      <c r="K132" s="12"/>
      <c r="L132" s="12"/>
      <c r="M132" s="12"/>
      <c r="N132" s="12" t="s">
        <v>8</v>
      </c>
      <c r="O132" s="323" t="s">
        <v>8</v>
      </c>
      <c r="P132" s="323"/>
      <c r="Q132" s="12"/>
      <c r="R132" s="12"/>
      <c r="S132" s="12"/>
      <c r="T132" s="12" t="s">
        <v>8</v>
      </c>
      <c r="U132" s="323" t="s">
        <v>8</v>
      </c>
      <c r="V132" s="323"/>
      <c r="W132" s="12"/>
      <c r="X132" s="12"/>
      <c r="Y132" s="12"/>
      <c r="Z132" s="12" t="s">
        <v>8</v>
      </c>
      <c r="AA132" s="323" t="s">
        <v>8</v>
      </c>
      <c r="AB132" s="323"/>
      <c r="AC132" s="13"/>
      <c r="AD132" s="13"/>
      <c r="AE132" s="14" t="s">
        <v>8</v>
      </c>
      <c r="AF132" s="15"/>
    </row>
    <row r="133" spans="1:32" x14ac:dyDescent="0.15">
      <c r="C133" s="5"/>
      <c r="D133" s="5"/>
      <c r="N133" s="3" t="s">
        <v>8</v>
      </c>
      <c r="O133" s="4" t="s">
        <v>8</v>
      </c>
      <c r="P133" s="2"/>
      <c r="T133" s="3" t="s">
        <v>8</v>
      </c>
      <c r="U133" s="4" t="s">
        <v>8</v>
      </c>
      <c r="V133" s="2"/>
      <c r="Z133" s="3" t="s">
        <v>8</v>
      </c>
      <c r="AA133" s="4" t="s">
        <v>8</v>
      </c>
      <c r="AB133" s="2"/>
      <c r="AD133" s="6" t="s">
        <v>8</v>
      </c>
    </row>
  </sheetData>
  <mergeCells count="53">
    <mergeCell ref="D3:D6"/>
    <mergeCell ref="A128:B131"/>
    <mergeCell ref="B34:B42"/>
    <mergeCell ref="A7:A33"/>
    <mergeCell ref="B7:B13"/>
    <mergeCell ref="B14:B32"/>
    <mergeCell ref="A3:B6"/>
    <mergeCell ref="C3:C6"/>
    <mergeCell ref="A34:A127"/>
    <mergeCell ref="B43:B95"/>
    <mergeCell ref="B96:B112"/>
    <mergeCell ref="B114:B127"/>
    <mergeCell ref="B113:C113"/>
    <mergeCell ref="B33:C33"/>
    <mergeCell ref="AG13:AJ13"/>
    <mergeCell ref="E3:J3"/>
    <mergeCell ref="K3:P3"/>
    <mergeCell ref="E5:E6"/>
    <mergeCell ref="F5:G5"/>
    <mergeCell ref="H5:H6"/>
    <mergeCell ref="I5:J5"/>
    <mergeCell ref="K5:K6"/>
    <mergeCell ref="E4:G4"/>
    <mergeCell ref="H4:J4"/>
    <mergeCell ref="K4:M4"/>
    <mergeCell ref="N4:P4"/>
    <mergeCell ref="T5:T6"/>
    <mergeCell ref="AC3:AE4"/>
    <mergeCell ref="AA5:AB5"/>
    <mergeCell ref="A1:AF1"/>
    <mergeCell ref="O132:P132"/>
    <mergeCell ref="W3:AB3"/>
    <mergeCell ref="W4:Y4"/>
    <mergeCell ref="Z4:AB4"/>
    <mergeCell ref="W5:W6"/>
    <mergeCell ref="X5:Y5"/>
    <mergeCell ref="Z5:Z6"/>
    <mergeCell ref="AC5:AC6"/>
    <mergeCell ref="AA132:AB132"/>
    <mergeCell ref="AD5:AE5"/>
    <mergeCell ref="Q3:V3"/>
    <mergeCell ref="Q4:S4"/>
    <mergeCell ref="T4:V4"/>
    <mergeCell ref="Q5:Q6"/>
    <mergeCell ref="A2:C2"/>
    <mergeCell ref="U132:V132"/>
    <mergeCell ref="M2:AF2"/>
    <mergeCell ref="AF3:AF6"/>
    <mergeCell ref="L5:M5"/>
    <mergeCell ref="N5:N6"/>
    <mergeCell ref="O5:P5"/>
    <mergeCell ref="R5:S5"/>
    <mergeCell ref="U5:V5"/>
  </mergeCells>
  <phoneticPr fontId="26" type="noConversion"/>
  <printOptions horizontalCentered="1"/>
  <pageMargins left="0.19685039370078741" right="0.19685039370078741" top="0.35433070866141736" bottom="0.35433070866141736" header="0.19685039370078741" footer="0.19685039370078741"/>
  <pageSetup paperSize="9" scale="51" fitToHeight="0" orientation="portrait" r:id="rId1"/>
  <headerFooter alignWithMargins="0"/>
  <rowBreaks count="1" manualBreakCount="1">
    <brk id="95" max="31" man="1"/>
  </rowBreaks>
  <ignoredErrors>
    <ignoredError sqref="AC12:AD12 AC42:AE42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2023교과과정표</vt:lpstr>
      <vt:lpstr>'2023교과과정표'!Print_Area</vt:lpstr>
      <vt:lpstr>'2023교과과정표'!Print_Titles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Sunlin</dc:creator>
  <cp:keywords/>
  <dc:description/>
  <cp:lastModifiedBy>Administrator</cp:lastModifiedBy>
  <cp:revision>2</cp:revision>
  <cp:lastPrinted>2026-01-12T01:05:00Z</cp:lastPrinted>
  <dcterms:created xsi:type="dcterms:W3CDTF">2008-07-25T02:12:42Z</dcterms:created>
  <dcterms:modified xsi:type="dcterms:W3CDTF">2026-03-06T08:33:48Z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Windows_8</vt:lpwstr>
  </property>
  <property fmtid="{F29F85E0-4FF9-1068-AB91-08002B27B3D9}" pid="254">
    <vt:lpwstr>10.0.0.4575</vt:lpwstr>
  </property>
  <property fmtid="{F29F85E0-4FF9-1068-AB91-08002B27B3D9}" pid="255">
    <vt:lpwstr/>
  </property>
</Properties>
</file>